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autoCompressPictures="0"/>
  <mc:AlternateContent xmlns:mc="http://schemas.openxmlformats.org/markup-compatibility/2006">
    <mc:Choice Requires="x15">
      <x15ac:absPath xmlns:x15ac="http://schemas.microsoft.com/office/spreadsheetml/2010/11/ac" url="/Users/numa/Dropbox/PC内ファイル/仕事用フォルダ/ダウンロード/"/>
    </mc:Choice>
  </mc:AlternateContent>
  <xr:revisionPtr revIDLastSave="0" documentId="13_ncr:1_{7DCE9F1C-767A-A34F-9317-571B0C8BE3F2}" xr6:coauthVersionLast="47" xr6:coauthVersionMax="47" xr10:uidLastSave="{00000000-0000-0000-0000-000000000000}"/>
  <bookViews>
    <workbookView xWindow="19200" yWindow="500" windowWidth="19200" windowHeight="31840" tabRatio="890" xr2:uid="{00000000-000D-0000-FFFF-FFFF00000000}"/>
  </bookViews>
  <sheets>
    <sheet name="出荷依頼申込書" sheetId="7" r:id="rId1"/>
    <sheet name="国際送料金額表" sheetId="8" r:id="rId2"/>
    <sheet name="国際送料金額表_Buppan特別国際送料" sheetId="10" r:id="rId3"/>
    <sheet name="ODA" sheetId="9" r:id="rId4"/>
  </sheets>
  <definedNames>
    <definedName name="_xlnm.Print_Area" localSheetId="0">出荷依頼申込書!$A$1:$R$287</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31" i="7" l="1"/>
  <c r="O12" i="7"/>
  <c r="O13" i="7"/>
  <c r="O14" i="7"/>
  <c r="O15" i="7"/>
  <c r="O16" i="7"/>
  <c r="O17" i="7"/>
  <c r="O18" i="7"/>
  <c r="O19" i="7"/>
  <c r="O20" i="7"/>
  <c r="O21" i="7"/>
  <c r="O22" i="7"/>
  <c r="O23" i="7"/>
  <c r="O24" i="7"/>
  <c r="O25" i="7"/>
  <c r="O26" i="7"/>
  <c r="O27" i="7"/>
  <c r="O28" i="7"/>
  <c r="O29" i="7"/>
  <c r="O30" i="7"/>
  <c r="O11" i="7"/>
  <c r="R12" i="7"/>
  <c r="R13" i="7"/>
  <c r="R14" i="7"/>
  <c r="R15" i="7"/>
  <c r="R16" i="7"/>
  <c r="R17" i="7"/>
  <c r="R18" i="7"/>
  <c r="R19" i="7"/>
  <c r="R20" i="7"/>
  <c r="R21" i="7"/>
  <c r="R22" i="7"/>
  <c r="R23" i="7"/>
  <c r="R24" i="7"/>
  <c r="R25" i="7"/>
  <c r="R26" i="7"/>
  <c r="R27" i="7"/>
  <c r="R28" i="7"/>
  <c r="R29" i="7"/>
  <c r="R30" i="7"/>
  <c r="R11" i="7"/>
  <c r="P30" i="7" l="1"/>
  <c r="P12" i="7"/>
  <c r="P13" i="7"/>
  <c r="P14" i="7"/>
  <c r="P15" i="7"/>
  <c r="P16" i="7"/>
  <c r="P17" i="7"/>
  <c r="P18" i="7"/>
  <c r="P19" i="7"/>
  <c r="P20" i="7"/>
  <c r="P21" i="7"/>
  <c r="P22" i="7"/>
  <c r="P23" i="7"/>
  <c r="P24" i="7"/>
  <c r="P25" i="7"/>
  <c r="P26" i="7"/>
  <c r="P27" i="7"/>
  <c r="P28" i="7"/>
  <c r="P29" i="7"/>
  <c r="P11" i="7"/>
  <c r="N220" i="7"/>
  <c r="N219" i="7"/>
  <c r="N218" i="7"/>
  <c r="N217" i="7"/>
  <c r="N216" i="7"/>
  <c r="N215" i="7"/>
  <c r="N214" i="7"/>
  <c r="N213" i="7"/>
  <c r="N212" i="7"/>
  <c r="N210" i="7"/>
  <c r="N209" i="7"/>
  <c r="N208" i="7"/>
  <c r="N207" i="7"/>
  <c r="N206" i="7"/>
  <c r="N205" i="7"/>
  <c r="N204" i="7"/>
  <c r="N203" i="7"/>
  <c r="N202" i="7"/>
  <c r="N150" i="7"/>
  <c r="N149" i="7"/>
  <c r="N148" i="7"/>
  <c r="N147" i="7"/>
  <c r="N146" i="7"/>
  <c r="N145" i="7"/>
  <c r="N144" i="7"/>
  <c r="N143" i="7"/>
  <c r="N142" i="7"/>
  <c r="N139" i="7"/>
  <c r="N138" i="7"/>
  <c r="N137" i="7"/>
  <c r="N140" i="7"/>
  <c r="N136" i="7"/>
  <c r="N135" i="7"/>
  <c r="N134" i="7"/>
  <c r="N133" i="7"/>
  <c r="N132" i="7"/>
  <c r="E219" i="7"/>
  <c r="E209" i="7"/>
  <c r="E149" i="7"/>
  <c r="E139" i="7"/>
  <c r="F60" i="7"/>
  <c r="E1001" i="10" l="1"/>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I21" i="10"/>
  <c r="H21" i="10"/>
  <c r="G21" i="10"/>
  <c r="I20" i="10"/>
  <c r="H20" i="10"/>
  <c r="G20" i="10"/>
  <c r="I19" i="10"/>
  <c r="H19" i="10"/>
  <c r="G19" i="10"/>
  <c r="I18" i="10"/>
  <c r="H18" i="10"/>
  <c r="G18" i="10"/>
  <c r="I17" i="10"/>
  <c r="H17" i="10"/>
  <c r="G17" i="10"/>
  <c r="I16" i="10"/>
  <c r="H16" i="10"/>
  <c r="G16" i="10"/>
  <c r="K15" i="10"/>
  <c r="I15" i="10"/>
  <c r="H15" i="10"/>
  <c r="G15" i="10"/>
  <c r="I14" i="10"/>
  <c r="H14" i="10"/>
  <c r="G14" i="10"/>
  <c r="I13" i="10"/>
  <c r="H13" i="10"/>
  <c r="G13" i="10"/>
  <c r="I12" i="10"/>
  <c r="H12" i="10"/>
  <c r="G12" i="10"/>
  <c r="I11" i="10"/>
  <c r="H11" i="10"/>
  <c r="G11" i="10"/>
  <c r="I10" i="10"/>
  <c r="H10" i="10"/>
  <c r="G10" i="10"/>
  <c r="I9" i="10"/>
  <c r="H9" i="10"/>
  <c r="G9" i="10"/>
  <c r="I8" i="10"/>
  <c r="H8" i="10"/>
  <c r="G8" i="10"/>
  <c r="I7" i="10"/>
  <c r="H7" i="10"/>
  <c r="G7" i="10"/>
  <c r="I6" i="10"/>
  <c r="H6" i="10"/>
  <c r="G6" i="10"/>
  <c r="I5" i="10"/>
  <c r="H5" i="10"/>
  <c r="G5" i="10"/>
  <c r="I4" i="10"/>
  <c r="H4" i="10"/>
  <c r="G4" i="10"/>
  <c r="P3" i="10"/>
  <c r="I3" i="10"/>
  <c r="H3" i="10"/>
  <c r="G3" i="10"/>
  <c r="I2" i="10"/>
  <c r="H2" i="10"/>
  <c r="G2" i="10"/>
  <c r="P252" i="7"/>
  <c r="P182" i="7"/>
  <c r="J13" i="10" l="1"/>
  <c r="K13" i="10" s="1"/>
  <c r="J18" i="10"/>
  <c r="K18" i="10" s="1"/>
  <c r="J8" i="10"/>
  <c r="K8" i="10" s="1"/>
  <c r="J12" i="10"/>
  <c r="K12" i="10" s="1"/>
  <c r="J20" i="10"/>
  <c r="K20" i="10" s="1"/>
  <c r="J21" i="10"/>
  <c r="K21" i="10" s="1"/>
  <c r="J19" i="10"/>
  <c r="K19" i="10" s="1"/>
  <c r="J9" i="10"/>
  <c r="K9" i="10" s="1"/>
  <c r="J15" i="10"/>
  <c r="J7" i="10"/>
  <c r="K7" i="10" s="1"/>
  <c r="J10" i="10"/>
  <c r="K10" i="10" s="1"/>
  <c r="J6" i="10"/>
  <c r="K6" i="10" s="1"/>
  <c r="J11" i="10"/>
  <c r="K11" i="10" s="1"/>
  <c r="J5" i="10"/>
  <c r="K5" i="10" s="1"/>
  <c r="J17" i="10"/>
  <c r="K17" i="10" s="1"/>
  <c r="J16" i="10"/>
  <c r="K16" i="10" s="1"/>
  <c r="J4" i="10"/>
  <c r="K4" i="10" s="1"/>
  <c r="J2" i="10"/>
  <c r="K2" i="10" s="1"/>
  <c r="J14" i="10"/>
  <c r="K14" i="10" s="1"/>
  <c r="J3" i="10"/>
  <c r="K3" i="10" s="1"/>
  <c r="B30" i="7" l="1"/>
  <c r="B29" i="7"/>
  <c r="B28" i="7"/>
  <c r="B27" i="7"/>
  <c r="B26" i="7"/>
  <c r="B25" i="7"/>
  <c r="B24" i="7"/>
  <c r="B23" i="7"/>
  <c r="B22" i="7"/>
  <c r="B21" i="7"/>
  <c r="B20" i="7"/>
  <c r="B19" i="7"/>
  <c r="B18" i="7"/>
  <c r="B17" i="7"/>
  <c r="B16" i="7"/>
  <c r="B15" i="7"/>
  <c r="B12" i="7"/>
  <c r="B13" i="7"/>
  <c r="B14" i="7"/>
  <c r="B11" i="7"/>
  <c r="C1" i="9" l="1"/>
  <c r="E220" i="7" l="1"/>
  <c r="E218" i="7"/>
  <c r="E217" i="7"/>
  <c r="E216" i="7"/>
  <c r="E215" i="7"/>
  <c r="E214" i="7"/>
  <c r="E213" i="7"/>
  <c r="E212" i="7"/>
  <c r="E210" i="7"/>
  <c r="E208" i="7"/>
  <c r="E207" i="7"/>
  <c r="E206" i="7"/>
  <c r="E205" i="7"/>
  <c r="E204" i="7"/>
  <c r="E203" i="7"/>
  <c r="E202" i="7"/>
  <c r="E148" i="7"/>
  <c r="E150" i="7"/>
  <c r="E147" i="7"/>
  <c r="E146" i="7"/>
  <c r="E145" i="7"/>
  <c r="E144" i="7"/>
  <c r="E143" i="7"/>
  <c r="E142" i="7"/>
  <c r="E140" i="7"/>
  <c r="E138" i="7"/>
  <c r="E137" i="7"/>
  <c r="E136" i="7"/>
  <c r="E135" i="7"/>
  <c r="E134" i="7"/>
  <c r="E133" i="7"/>
  <c r="E132" i="7"/>
  <c r="R227" i="7" l="1"/>
  <c r="R55" i="7" l="1"/>
  <c r="R125" i="7" s="1"/>
  <c r="R195" i="7" s="1"/>
  <c r="R251" i="7"/>
  <c r="R250" i="7"/>
  <c r="R249" i="7"/>
  <c r="R248" i="7"/>
  <c r="R247" i="7"/>
  <c r="R246" i="7"/>
  <c r="R245" i="7"/>
  <c r="R244" i="7"/>
  <c r="R243" i="7"/>
  <c r="R242" i="7"/>
  <c r="R241" i="7"/>
  <c r="R240" i="7"/>
  <c r="R239" i="7"/>
  <c r="R238" i="7"/>
  <c r="R237" i="7"/>
  <c r="R236" i="7"/>
  <c r="R235" i="7"/>
  <c r="R234" i="7"/>
  <c r="R233" i="7"/>
  <c r="R232" i="7"/>
  <c r="R231" i="7"/>
  <c r="R230" i="7"/>
  <c r="R229" i="7"/>
  <c r="R228" i="7"/>
  <c r="R181" i="7"/>
  <c r="R180" i="7"/>
  <c r="R179" i="7"/>
  <c r="R178" i="7"/>
  <c r="R177" i="7"/>
  <c r="R176" i="7"/>
  <c r="R175" i="7"/>
  <c r="R174" i="7"/>
  <c r="R173" i="7"/>
  <c r="R172" i="7"/>
  <c r="R171" i="7"/>
  <c r="R170" i="7"/>
  <c r="R169" i="7"/>
  <c r="R168" i="7"/>
  <c r="R167" i="7"/>
  <c r="R166" i="7"/>
  <c r="R165" i="7"/>
  <c r="R164" i="7"/>
  <c r="R163" i="7"/>
  <c r="R162" i="7"/>
  <c r="R161" i="7"/>
  <c r="R160" i="7"/>
  <c r="R159" i="7"/>
  <c r="R158" i="7"/>
  <c r="R157" i="7"/>
  <c r="R111" i="7"/>
  <c r="R110" i="7"/>
  <c r="R109" i="7"/>
  <c r="R108" i="7"/>
  <c r="R107" i="7"/>
  <c r="R106" i="7"/>
  <c r="R105" i="7"/>
  <c r="R104" i="7"/>
  <c r="R103" i="7"/>
  <c r="R102" i="7"/>
  <c r="R101" i="7"/>
  <c r="R100" i="7"/>
  <c r="R99" i="7"/>
  <c r="R98" i="7"/>
  <c r="R97" i="7"/>
  <c r="R96" i="7"/>
  <c r="R95" i="7"/>
  <c r="R94" i="7"/>
  <c r="R93" i="7"/>
  <c r="R92" i="7"/>
  <c r="R91" i="7"/>
  <c r="R90" i="7"/>
  <c r="R89" i="7"/>
  <c r="R88" i="7"/>
  <c r="R87" i="7"/>
  <c r="R252" i="7" l="1"/>
  <c r="R182" i="7"/>
  <c r="R112" i="7"/>
  <c r="R113" i="7" l="1"/>
  <c r="Q39" i="7" s="1"/>
  <c r="Q12" i="7"/>
  <c r="Q20" i="7"/>
  <c r="Q28" i="7"/>
  <c r="Q14" i="7"/>
  <c r="Q30" i="7"/>
  <c r="Q22" i="7"/>
  <c r="Q23" i="7"/>
  <c r="Q24" i="7"/>
  <c r="Q15" i="7"/>
  <c r="Q16" i="7"/>
  <c r="Q17" i="7"/>
  <c r="Q25" i="7"/>
  <c r="Q18" i="7"/>
  <c r="Q26" i="7"/>
  <c r="Q19" i="7"/>
  <c r="Q27" i="7"/>
  <c r="Q13" i="7"/>
  <c r="Q21" i="7"/>
  <c r="Q29" i="7"/>
  <c r="P31" i="7"/>
  <c r="O31" i="7"/>
  <c r="D1" i="9"/>
  <c r="I3" i="8"/>
  <c r="H3" i="8"/>
  <c r="G3" i="8"/>
  <c r="G21" i="8"/>
  <c r="H21" i="8"/>
  <c r="I21" i="8"/>
  <c r="G20" i="8"/>
  <c r="H20" i="8"/>
  <c r="I20" i="8"/>
  <c r="G19" i="8"/>
  <c r="H19" i="8"/>
  <c r="I19" i="8"/>
  <c r="G18" i="8"/>
  <c r="H18" i="8"/>
  <c r="I18" i="8"/>
  <c r="G17" i="8"/>
  <c r="H17" i="8"/>
  <c r="I17" i="8"/>
  <c r="G16" i="8"/>
  <c r="H16" i="8"/>
  <c r="I16" i="8"/>
  <c r="K15" i="8"/>
  <c r="G14" i="8"/>
  <c r="H14" i="8"/>
  <c r="I14" i="8"/>
  <c r="G13" i="8"/>
  <c r="H13" i="8"/>
  <c r="I13" i="8"/>
  <c r="G12" i="8"/>
  <c r="H12" i="8"/>
  <c r="I12" i="8"/>
  <c r="G11" i="8"/>
  <c r="H11" i="8"/>
  <c r="I11" i="8"/>
  <c r="G10" i="8"/>
  <c r="H10" i="8"/>
  <c r="I10" i="8"/>
  <c r="G9" i="8"/>
  <c r="H9" i="8"/>
  <c r="I9" i="8"/>
  <c r="G8" i="8"/>
  <c r="H8" i="8"/>
  <c r="I8" i="8"/>
  <c r="G7" i="8"/>
  <c r="H7" i="8"/>
  <c r="I7" i="8"/>
  <c r="G6" i="8"/>
  <c r="H6" i="8"/>
  <c r="I6" i="8"/>
  <c r="G5" i="8"/>
  <c r="H5" i="8"/>
  <c r="I5" i="8"/>
  <c r="G4" i="8"/>
  <c r="H4" i="8"/>
  <c r="I4" i="8"/>
  <c r="G15" i="8"/>
  <c r="H15" i="8"/>
  <c r="I15" i="8"/>
  <c r="I2" i="8"/>
  <c r="H2" i="8"/>
  <c r="G2" i="8"/>
  <c r="F31" i="7"/>
  <c r="O3" i="10" l="1"/>
  <c r="O3" i="8"/>
  <c r="P3" i="8" s="1"/>
  <c r="Q11" i="7"/>
  <c r="A2" i="8" s="1"/>
  <c r="B2" i="8" s="1"/>
  <c r="J9" i="8"/>
  <c r="K9" i="8" s="1"/>
  <c r="J20" i="8"/>
  <c r="K20" i="8" s="1"/>
  <c r="J2" i="8"/>
  <c r="K2" i="8" s="1"/>
  <c r="J7" i="8"/>
  <c r="K7" i="8" s="1"/>
  <c r="J10" i="8"/>
  <c r="K10" i="8" s="1"/>
  <c r="J16" i="8"/>
  <c r="K16" i="8" s="1"/>
  <c r="J18" i="8"/>
  <c r="K18" i="8" s="1"/>
  <c r="J21" i="8"/>
  <c r="K21" i="8" s="1"/>
  <c r="J5" i="8"/>
  <c r="K5" i="8" s="1"/>
  <c r="J14" i="8"/>
  <c r="K14" i="8" s="1"/>
  <c r="J4" i="8"/>
  <c r="K4" i="8" s="1"/>
  <c r="J12" i="8"/>
  <c r="K12" i="8" s="1"/>
  <c r="J3" i="8"/>
  <c r="K3" i="8" s="1"/>
  <c r="J15" i="8"/>
  <c r="J6" i="8"/>
  <c r="K6" i="8" s="1"/>
  <c r="J11" i="8"/>
  <c r="K11" i="8" s="1"/>
  <c r="J17" i="8"/>
  <c r="K17" i="8" s="1"/>
  <c r="J8" i="8"/>
  <c r="K8" i="8" s="1"/>
  <c r="J19" i="8"/>
  <c r="K19" i="8" s="1"/>
  <c r="J13" i="8"/>
  <c r="K13" i="8" s="1"/>
  <c r="E1" i="9"/>
  <c r="Q37" i="7" s="1"/>
  <c r="A2" i="10" l="1"/>
  <c r="B2" i="10" s="1"/>
  <c r="R31" i="7"/>
  <c r="Q36" i="7" s="1"/>
  <c r="Q33" i="7" l="1"/>
  <c r="Q34" i="7" s="1"/>
  <c r="Q40" i="7" l="1"/>
  <c r="Q41" i="7" s="1"/>
  <c r="Q42" i="7" s="1"/>
  <c r="Q44" i="7" s="1"/>
  <c r="Q45" i="7" l="1"/>
  <c r="Q46" i="7" s="1"/>
  <c r="Q4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Microsoft Office User</author>
  </authors>
  <commentList>
    <comment ref="F5" authorId="0" shapeId="0" xr:uid="{00000000-0006-0000-0000-000001000000}">
      <text>
        <r>
          <rPr>
            <b/>
            <sz val="14"/>
            <color rgb="FF000000"/>
            <rFont val="Yu Gothic UI Light"/>
          </rPr>
          <t>■申込年月日</t>
        </r>
        <r>
          <rPr>
            <b/>
            <sz val="14"/>
            <color rgb="FF000000"/>
            <rFont val="Yu Gothic UI Light"/>
          </rPr>
          <t xml:space="preserve"> :</t>
        </r>
        <r>
          <rPr>
            <sz val="11"/>
            <color rgb="FF000000"/>
            <rFont val="Yu Gothic UI Light"/>
          </rPr>
          <t xml:space="preserve">
</t>
        </r>
        <r>
          <rPr>
            <sz val="11"/>
            <color rgb="FF000000"/>
            <rFont val="Yu Gothic UI Light"/>
          </rPr>
          <t xml:space="preserve">
</t>
        </r>
        <r>
          <rPr>
            <sz val="11"/>
            <color rgb="FF000000"/>
            <rFont val="Yu Gothic UI Light"/>
          </rPr>
          <t>お申込みされた日にちを記載してください。</t>
        </r>
        <r>
          <rPr>
            <sz val="11"/>
            <color rgb="FF000000"/>
            <rFont val="Yu Gothic UI Light"/>
          </rPr>
          <t xml:space="preserve">
</t>
        </r>
        <r>
          <rPr>
            <sz val="11"/>
            <color rgb="FF000000"/>
            <rFont val="Yu Gothic UI Light"/>
          </rPr>
          <t>（例）</t>
        </r>
        <r>
          <rPr>
            <sz val="11"/>
            <color rgb="FF000000"/>
            <rFont val="Yu Gothic UI Light"/>
          </rPr>
          <t>2020</t>
        </r>
        <r>
          <rPr>
            <sz val="11"/>
            <color rgb="FF000000"/>
            <rFont val="Yu Gothic UI Light"/>
          </rPr>
          <t>年</t>
        </r>
        <r>
          <rPr>
            <sz val="11"/>
            <color rgb="FF000000"/>
            <rFont val="Yu Gothic UI Light"/>
          </rPr>
          <t>11</t>
        </r>
        <r>
          <rPr>
            <sz val="11"/>
            <color rgb="FF000000"/>
            <rFont val="Yu Gothic UI Light"/>
          </rPr>
          <t>月</t>
        </r>
        <r>
          <rPr>
            <sz val="11"/>
            <color rgb="FF000000"/>
            <rFont val="Yu Gothic UI Light"/>
          </rPr>
          <t>01</t>
        </r>
        <r>
          <rPr>
            <sz val="11"/>
            <color rgb="FF000000"/>
            <rFont val="Yu Gothic UI Light"/>
          </rPr>
          <t>日の場合</t>
        </r>
        <r>
          <rPr>
            <sz val="11"/>
            <color rgb="FF000000"/>
            <rFont val="Yu Gothic UI Light"/>
          </rPr>
          <t>→2020/11/1</t>
        </r>
      </text>
    </comment>
    <comment ref="F9" authorId="0" shapeId="0" xr:uid="{00000000-0006-0000-0000-000003000000}">
      <text>
        <r>
          <rPr>
            <b/>
            <sz val="14"/>
            <color rgb="FF000000"/>
            <rFont val="Yu Gothic UI Light"/>
          </rPr>
          <t>■実重量</t>
        </r>
        <r>
          <rPr>
            <b/>
            <sz val="14"/>
            <color rgb="FFFF0000"/>
            <rFont val="Yu Gothic UI Light"/>
          </rPr>
          <t>（</t>
        </r>
        <r>
          <rPr>
            <b/>
            <sz val="14"/>
            <color rgb="FFFF0000"/>
            <rFont val="Yu Gothic UI Light"/>
          </rPr>
          <t>lbs</t>
        </r>
        <r>
          <rPr>
            <b/>
            <sz val="14"/>
            <color rgb="FFFF0000"/>
            <rFont val="Yu Gothic UI Light"/>
          </rPr>
          <t>）</t>
        </r>
        <r>
          <rPr>
            <b/>
            <sz val="14"/>
            <color rgb="FFFF0000"/>
            <rFont val="Yu Gothic UI Light"/>
          </rPr>
          <t xml:space="preserve"> </t>
        </r>
        <r>
          <rPr>
            <sz val="14"/>
            <color rgb="FF000000"/>
            <rFont val="Yu Gothic UI Light"/>
          </rPr>
          <t>:</t>
        </r>
        <r>
          <rPr>
            <sz val="11"/>
            <color rgb="FF000000"/>
            <rFont val="Yu Gothic UI Light"/>
          </rPr>
          <t xml:space="preserve">
</t>
        </r>
        <r>
          <rPr>
            <sz val="11"/>
            <color rgb="FF000000"/>
            <rFont val="Yu Gothic UI Light"/>
          </rPr>
          <t xml:space="preserve">
</t>
        </r>
        <r>
          <rPr>
            <sz val="11"/>
            <color rgb="FF000000"/>
            <rFont val="Yu Gothic UI Light"/>
          </rPr>
          <t>梱包後のお荷物の重量をご記入ください。</t>
        </r>
        <r>
          <rPr>
            <sz val="11"/>
            <color rgb="FF000000"/>
            <rFont val="Yu Gothic UI Light"/>
          </rPr>
          <t xml:space="preserve">
</t>
        </r>
        <r>
          <rPr>
            <b/>
            <sz val="11"/>
            <color rgb="FFFF0000"/>
            <rFont val="Yu Gothic UI Light"/>
          </rPr>
          <t>必ずポンド（</t>
        </r>
        <r>
          <rPr>
            <b/>
            <sz val="11"/>
            <color rgb="FFFF0000"/>
            <rFont val="Yu Gothic UI Light"/>
          </rPr>
          <t>lbs</t>
        </r>
        <r>
          <rPr>
            <b/>
            <sz val="11"/>
            <color rgb="FFFF0000"/>
            <rFont val="Yu Gothic UI Light"/>
          </rPr>
          <t>）入力</t>
        </r>
        <r>
          <rPr>
            <sz val="11"/>
            <color rgb="FF000000"/>
            <rFont val="Yu Gothic UI Light"/>
          </rPr>
          <t>でお願いします。</t>
        </r>
        <r>
          <rPr>
            <sz val="11"/>
            <color rgb="FF000000"/>
            <rFont val="Yu Gothic UI Light"/>
          </rPr>
          <t xml:space="preserve">
</t>
        </r>
        <r>
          <rPr>
            <b/>
            <sz val="11"/>
            <color rgb="FFFF0000"/>
            <rFont val="Yu Gothic UI Light"/>
          </rPr>
          <t>小数点以下は繰り上げで入力</t>
        </r>
        <r>
          <rPr>
            <sz val="11"/>
            <color rgb="FF000000"/>
            <rFont val="Yu Gothic UI Light"/>
          </rPr>
          <t>をお願いします。</t>
        </r>
        <r>
          <rPr>
            <sz val="11"/>
            <color rgb="FF000000"/>
            <rFont val="Yu Gothic UI Light"/>
          </rPr>
          <t xml:space="preserve">
</t>
        </r>
        <r>
          <rPr>
            <sz val="11"/>
            <color rgb="FF000000"/>
            <rFont val="Yu Gothic UI Light"/>
          </rPr>
          <t>半角でご入力ください。</t>
        </r>
      </text>
    </comment>
    <comment ref="G9" authorId="0" shapeId="0" xr:uid="{00000000-0006-0000-0000-000004000000}">
      <text>
        <r>
          <rPr>
            <b/>
            <sz val="14"/>
            <color rgb="FF000000"/>
            <rFont val="Yu Gothic UI Light"/>
          </rPr>
          <t>■サイズ</t>
        </r>
        <r>
          <rPr>
            <b/>
            <sz val="14"/>
            <color rgb="FF000000"/>
            <rFont val="Yu Gothic UI Light"/>
          </rPr>
          <t xml:space="preserve"> </t>
        </r>
        <r>
          <rPr>
            <b/>
            <sz val="14"/>
            <color rgb="FFFF0000"/>
            <rFont val="Yu Gothic UI Light"/>
          </rPr>
          <t>（</t>
        </r>
        <r>
          <rPr>
            <b/>
            <sz val="14"/>
            <color rgb="FFFF0000"/>
            <rFont val="Yu Gothic UI Light"/>
          </rPr>
          <t>inch</t>
        </r>
        <r>
          <rPr>
            <b/>
            <sz val="14"/>
            <color rgb="FFFF0000"/>
            <rFont val="Yu Gothic UI Light"/>
          </rPr>
          <t>）</t>
        </r>
        <r>
          <rPr>
            <b/>
            <sz val="14"/>
            <color rgb="FF000000"/>
            <rFont val="Yu Gothic UI Light"/>
          </rPr>
          <t>:</t>
        </r>
        <r>
          <rPr>
            <b/>
            <sz val="11"/>
            <color rgb="FF000000"/>
            <rFont val="Yu Gothic UI Light"/>
          </rPr>
          <t xml:space="preserve">
</t>
        </r>
        <r>
          <rPr>
            <sz val="11"/>
            <color rgb="FF000000"/>
            <rFont val="Yu Gothic UI Light"/>
          </rPr>
          <t xml:space="preserve">
</t>
        </r>
        <r>
          <rPr>
            <sz val="11"/>
            <color rgb="FF000000"/>
            <rFont val="Yu Gothic UI Light"/>
          </rPr>
          <t>発送するお荷物の「縦（</t>
        </r>
        <r>
          <rPr>
            <sz val="11"/>
            <color rgb="FF000000"/>
            <rFont val="Yu Gothic UI Light"/>
          </rPr>
          <t>inch</t>
        </r>
        <r>
          <rPr>
            <sz val="11"/>
            <color rgb="FF000000"/>
            <rFont val="Yu Gothic UI Light"/>
          </rPr>
          <t>）」「横（</t>
        </r>
        <r>
          <rPr>
            <sz val="11"/>
            <color rgb="FF000000"/>
            <rFont val="Yu Gothic UI Light"/>
          </rPr>
          <t>inch</t>
        </r>
        <r>
          <rPr>
            <sz val="11"/>
            <color rgb="FF000000"/>
            <rFont val="Yu Gothic UI Light"/>
          </rPr>
          <t>）」「高さ（</t>
        </r>
        <r>
          <rPr>
            <sz val="11"/>
            <color rgb="FF000000"/>
            <rFont val="Yu Gothic UI Light"/>
          </rPr>
          <t>inch</t>
        </r>
        <r>
          <rPr>
            <sz val="11"/>
            <color rgb="FF000000"/>
            <rFont val="Yu Gothic UI Light"/>
          </rPr>
          <t>）」を「半角」でご入力ください。</t>
        </r>
        <r>
          <rPr>
            <sz val="11"/>
            <color rgb="FF000000"/>
            <rFont val="Yu Gothic UI Light"/>
          </rPr>
          <t xml:space="preserve">
</t>
        </r>
        <r>
          <rPr>
            <b/>
            <sz val="11"/>
            <color rgb="FFFF0000"/>
            <rFont val="Yu Gothic UI Light"/>
          </rPr>
          <t>必ずインチ（</t>
        </r>
        <r>
          <rPr>
            <b/>
            <sz val="11"/>
            <color rgb="FFFF0000"/>
            <rFont val="Yu Gothic UI Light"/>
          </rPr>
          <t>inch</t>
        </r>
        <r>
          <rPr>
            <b/>
            <sz val="11"/>
            <color rgb="FFFF0000"/>
            <rFont val="Yu Gothic UI Light"/>
          </rPr>
          <t>）入力</t>
        </r>
        <r>
          <rPr>
            <sz val="11"/>
            <color rgb="FF000000"/>
            <rFont val="Yu Gothic UI Light"/>
          </rPr>
          <t>でお願いします。</t>
        </r>
        <r>
          <rPr>
            <sz val="11"/>
            <color rgb="FF000000"/>
            <rFont val="Yu Gothic UI Light"/>
          </rPr>
          <t xml:space="preserve">
</t>
        </r>
        <r>
          <rPr>
            <b/>
            <sz val="11"/>
            <color rgb="FFFF0000"/>
            <rFont val="Yu Gothic UI Light"/>
          </rPr>
          <t>小数点以下は繰り上げで入力</t>
        </r>
        <r>
          <rPr>
            <sz val="11"/>
            <color rgb="FF000000"/>
            <rFont val="Yu Gothic UI Light"/>
          </rPr>
          <t>をお願いします。</t>
        </r>
      </text>
    </comment>
    <comment ref="R9" authorId="0" shapeId="0" xr:uid="{00000000-0006-0000-0000-000005000000}">
      <text>
        <r>
          <rPr>
            <b/>
            <sz val="14"/>
            <color rgb="FF000000"/>
            <rFont val="Yu Gothic UI Light"/>
          </rPr>
          <t>■ラージサイズ手数料</t>
        </r>
        <r>
          <rPr>
            <b/>
            <sz val="14"/>
            <color rgb="FF000000"/>
            <rFont val="Yu Gothic UI Light"/>
          </rPr>
          <t xml:space="preserve"> :</t>
        </r>
        <r>
          <rPr>
            <sz val="11"/>
            <color rgb="FF000000"/>
            <rFont val="Yu Gothic UI Light"/>
          </rPr>
          <t xml:space="preserve">
</t>
        </r>
        <r>
          <rPr>
            <sz val="11"/>
            <color rgb="FF000000"/>
            <rFont val="Yu Gothic UI Light"/>
          </rPr>
          <t xml:space="preserve">
</t>
        </r>
        <r>
          <rPr>
            <sz val="11"/>
            <color rgb="FF000000"/>
            <rFont val="Yu Gothic UI Light"/>
          </rPr>
          <t>「</t>
        </r>
        <r>
          <rPr>
            <sz val="11"/>
            <color rgb="FF000000"/>
            <rFont val="Yu Gothic UI Light"/>
          </rPr>
          <t>1</t>
        </r>
        <r>
          <rPr>
            <sz val="11"/>
            <color rgb="FF000000"/>
            <rFont val="Yu Gothic UI Light"/>
          </rPr>
          <t>辺が</t>
        </r>
        <r>
          <rPr>
            <sz val="11"/>
            <color rgb="FF000000"/>
            <rFont val="Yu Gothic UI Light"/>
          </rPr>
          <t>30</t>
        </r>
        <r>
          <rPr>
            <sz val="11"/>
            <color rgb="FF000000"/>
            <rFont val="Yu Gothic UI Light"/>
          </rPr>
          <t>インチ以上、あるいは実重量が</t>
        </r>
        <r>
          <rPr>
            <sz val="11"/>
            <color rgb="FF000000"/>
            <rFont val="Yu Gothic UI Light"/>
          </rPr>
          <t>70</t>
        </r>
        <r>
          <rPr>
            <sz val="11"/>
            <color rgb="FF000000"/>
            <rFont val="Yu Gothic UI Light"/>
          </rPr>
          <t>ポンドを超える荷物」に対して</t>
        </r>
        <r>
          <rPr>
            <sz val="11"/>
            <color rgb="FF000000"/>
            <rFont val="Yu Gothic UI Light"/>
          </rPr>
          <t>$30.00</t>
        </r>
        <r>
          <rPr>
            <sz val="11"/>
            <color rgb="FF000000"/>
            <rFont val="Yu Gothic UI Light"/>
          </rPr>
          <t>の手数料が必要です。</t>
        </r>
      </text>
    </comment>
    <comment ref="P34" authorId="1" shapeId="0" xr:uid="{4B2A4AC6-466A-4ECB-A026-718D71DDDD24}">
      <text>
        <r>
          <rPr>
            <b/>
            <sz val="14"/>
            <color rgb="FF000000"/>
            <rFont val="Yu Gothic UI Light"/>
          </rPr>
          <t>■想定サーチャージ費：</t>
        </r>
        <r>
          <rPr>
            <sz val="11"/>
            <color rgb="FF000000"/>
            <rFont val="Yu Gothic UI Light"/>
          </rPr>
          <t xml:space="preserve">
</t>
        </r>
        <r>
          <rPr>
            <sz val="11"/>
            <color rgb="FF000000"/>
            <rFont val="Yu Gothic UI Light"/>
          </rPr>
          <t xml:space="preserve">
</t>
        </r>
        <r>
          <rPr>
            <sz val="11"/>
            <color rgb="FF000000"/>
            <rFont val="Yu Gothic UI Light"/>
          </rPr>
          <t>※20%</t>
        </r>
        <r>
          <rPr>
            <sz val="11"/>
            <color rgb="FF000000"/>
            <rFont val="Yu Gothic UI Light"/>
          </rPr>
          <t>はあくまでみなし</t>
        </r>
        <r>
          <rPr>
            <sz val="11"/>
            <color rgb="FF000000"/>
            <rFont val="Yu Gothic UI Light"/>
          </rPr>
          <t>%</t>
        </r>
        <r>
          <rPr>
            <sz val="11"/>
            <color rgb="FF000000"/>
            <rFont val="Yu Gothic UI Light"/>
          </rPr>
          <t>で、最終確定請求時には異なります。</t>
        </r>
        <r>
          <rPr>
            <sz val="9"/>
            <color rgb="FF000000"/>
            <rFont val="Yu Gothic"/>
            <family val="3"/>
            <charset val="128"/>
          </rPr>
          <t xml:space="preserve">
</t>
        </r>
      </text>
    </comment>
    <comment ref="Q37" authorId="2" shapeId="0" xr:uid="{FB49D2C1-597B-F347-BBA6-0668A2DAE25D}">
      <text>
        <r>
          <rPr>
            <b/>
            <sz val="14"/>
            <color rgb="FF000000"/>
            <rFont val="Yu Gothic UI Light"/>
          </rPr>
          <t>■遠隔地配達取り扱い手数料：</t>
        </r>
        <r>
          <rPr>
            <b/>
            <sz val="10"/>
            <color rgb="FF000000"/>
            <rFont val="Yu Gothic UI Light"/>
          </rPr>
          <t xml:space="preserve">
</t>
        </r>
        <r>
          <rPr>
            <sz val="10"/>
            <color rgb="FF000000"/>
            <rFont val="Yu Gothic UI Light"/>
          </rPr>
          <t xml:space="preserve">
</t>
        </r>
        <r>
          <rPr>
            <sz val="11"/>
            <color rgb="FF000000"/>
            <rFont val="Yu Gothic UI Light"/>
          </rPr>
          <t>お届けさせていただく日本の住所によっては「遠隔地配達取り扱い手数料」が発生する場合がございます。</t>
        </r>
        <r>
          <rPr>
            <sz val="11"/>
            <color rgb="FF000000"/>
            <rFont val="Yu Gothic UI Light"/>
          </rPr>
          <t xml:space="preserve">
</t>
        </r>
        <r>
          <rPr>
            <sz val="11"/>
            <color rgb="FF000000"/>
            <rFont val="Yu Gothic UI Light"/>
          </rPr>
          <t>1</t>
        </r>
        <r>
          <rPr>
            <sz val="11"/>
            <color rgb="FF000000"/>
            <rFont val="Yu Gothic UI Light"/>
          </rPr>
          <t>回の出荷につき</t>
        </r>
        <r>
          <rPr>
            <sz val="11"/>
            <color rgb="FF000000"/>
            <rFont val="Yu Gothic UI Light"/>
          </rPr>
          <t xml:space="preserve"> $40.00</t>
        </r>
        <r>
          <rPr>
            <sz val="11"/>
            <color rgb="FF000000"/>
            <rFont val="Yu Gothic UI Light"/>
          </rPr>
          <t>または</t>
        </r>
        <r>
          <rPr>
            <sz val="11"/>
            <color rgb="FF000000"/>
            <rFont val="Yu Gothic UI Light"/>
          </rPr>
          <t>$0.40/</t>
        </r>
        <r>
          <rPr>
            <sz val="11"/>
            <color rgb="FF000000"/>
            <rFont val="Yu Gothic UI Light"/>
          </rPr>
          <t>ポンドのどちらか高いほう</t>
        </r>
      </text>
    </comment>
    <comment ref="B61" authorId="0" shapeId="0" xr:uid="{36CE84FF-66E8-487B-AF2F-7B0CAECBDD31}">
      <text>
        <r>
          <rPr>
            <b/>
            <sz val="14"/>
            <color rgb="FF000000"/>
            <rFont val="Yu Gothic UI Light"/>
          </rPr>
          <t>■</t>
        </r>
        <r>
          <rPr>
            <b/>
            <sz val="14"/>
            <color rgb="FF000000"/>
            <rFont val="Yu Gothic UI Light"/>
          </rPr>
          <t>FROM</t>
        </r>
        <r>
          <rPr>
            <b/>
            <sz val="14"/>
            <color rgb="FF000000"/>
            <rFont val="Yu Gothic UI Light"/>
          </rPr>
          <t>：</t>
        </r>
        <r>
          <rPr>
            <sz val="11"/>
            <color rgb="FF000000"/>
            <rFont val="Yu Gothic UI Light"/>
          </rPr>
          <t xml:space="preserve">
</t>
        </r>
        <r>
          <rPr>
            <sz val="11"/>
            <color rgb="FF000000"/>
            <rFont val="Yu Gothic UI Light"/>
          </rPr>
          <t xml:space="preserve">
</t>
        </r>
        <r>
          <rPr>
            <sz val="11"/>
            <color rgb="FF000000"/>
            <rFont val="Yu Gothic UI Light"/>
          </rPr>
          <t>集荷先の情報を「半角英数字」で入力してください。</t>
        </r>
        <r>
          <rPr>
            <sz val="11"/>
            <color rgb="FF000000"/>
            <rFont val="Yu Gothic UI Light"/>
          </rPr>
          <t xml:space="preserve">
</t>
        </r>
        <r>
          <rPr>
            <sz val="11"/>
            <color rgb="FF000000"/>
            <rFont val="Yu Gothic UI Light"/>
          </rPr>
          <t>「</t>
        </r>
        <r>
          <rPr>
            <sz val="11"/>
            <color rgb="FF000000"/>
            <rFont val="Yu Gothic UI Light"/>
          </rPr>
          <t>Attention</t>
        </r>
        <r>
          <rPr>
            <sz val="11"/>
            <color rgb="FF000000"/>
            <rFont val="Yu Gothic UI Light"/>
          </rPr>
          <t>」の項目に「担当者氏名」を入力し、「</t>
        </r>
        <r>
          <rPr>
            <sz val="11"/>
            <color rgb="FF000000"/>
            <rFont val="Yu Gothic UI Light"/>
          </rPr>
          <t>Company Name</t>
        </r>
        <r>
          <rPr>
            <sz val="11"/>
            <color rgb="FF000000"/>
            <rFont val="Yu Gothic UI Light"/>
          </rPr>
          <t>」の項目に「法人</t>
        </r>
        <r>
          <rPr>
            <sz val="11"/>
            <color rgb="FF000000"/>
            <rFont val="Yu Gothic UI Light"/>
          </rPr>
          <t xml:space="preserve"> or </t>
        </r>
        <r>
          <rPr>
            <sz val="11"/>
            <color rgb="FF000000"/>
            <rFont val="Yu Gothic UI Light"/>
          </rPr>
          <t>個人事業主名」を入力してください。法人</t>
        </r>
        <r>
          <rPr>
            <sz val="11"/>
            <color rgb="FF000000"/>
            <rFont val="Yu Gothic UI Light"/>
          </rPr>
          <t xml:space="preserve"> or </t>
        </r>
        <r>
          <rPr>
            <sz val="11"/>
            <color rgb="FF000000"/>
            <rFont val="Yu Gothic UI Light"/>
          </rPr>
          <t>個人事業主名でない場合は入力の必要はありません。</t>
        </r>
        <r>
          <rPr>
            <sz val="11"/>
            <color rgb="FF000000"/>
            <rFont val="Yu Gothic UI Light"/>
          </rPr>
          <t xml:space="preserve">
</t>
        </r>
        <r>
          <rPr>
            <sz val="11"/>
            <color rgb="FF000000"/>
            <rFont val="Yu Gothic UI Light"/>
          </rPr>
          <t>（例）</t>
        </r>
        <r>
          <rPr>
            <sz val="11"/>
            <color rgb="FF000000"/>
            <rFont val="Yu Gothic UI Light"/>
          </rPr>
          <t xml:space="preserve">
</t>
        </r>
        <r>
          <rPr>
            <sz val="11"/>
            <color rgb="FF000000"/>
            <rFont val="Yu Gothic UI Light"/>
          </rPr>
          <t>・</t>
        </r>
        <r>
          <rPr>
            <sz val="11"/>
            <color rgb="FF000000"/>
            <rFont val="Yu Gothic UI Light"/>
          </rPr>
          <t>Attention</t>
        </r>
        <r>
          <rPr>
            <sz val="11"/>
            <color rgb="FF000000"/>
            <rFont val="Yu Gothic UI Light"/>
          </rPr>
          <t>：</t>
        </r>
        <r>
          <rPr>
            <sz val="11"/>
            <color rgb="FF000000"/>
            <rFont val="Yu Gothic UI Light"/>
          </rPr>
          <t xml:space="preserve">Ninja Taro 
</t>
        </r>
        <r>
          <rPr>
            <sz val="11"/>
            <color rgb="FF000000"/>
            <rFont val="Yu Gothic UI Light"/>
          </rPr>
          <t>・</t>
        </r>
        <r>
          <rPr>
            <sz val="11"/>
            <color rgb="FF000000"/>
            <rFont val="Yu Gothic UI Light"/>
          </rPr>
          <t>Compan Name</t>
        </r>
        <r>
          <rPr>
            <sz val="11"/>
            <color rgb="FF000000"/>
            <rFont val="Yu Gothic UI Light"/>
          </rPr>
          <t>：</t>
        </r>
        <r>
          <rPr>
            <sz val="11"/>
            <color rgb="FF000000"/>
            <rFont val="Yu Gothic UI Light"/>
          </rPr>
          <t xml:space="preserve">ninja-express.jp inc,
</t>
        </r>
        <r>
          <rPr>
            <sz val="11"/>
            <color rgb="FF000000"/>
            <rFont val="Yu Gothic UI Light"/>
          </rPr>
          <t>・</t>
        </r>
        <r>
          <rPr>
            <sz val="11"/>
            <color rgb="FF000000"/>
            <rFont val="Yu Gothic UI Light"/>
          </rPr>
          <t>Address</t>
        </r>
        <r>
          <rPr>
            <sz val="11"/>
            <color rgb="FF000000"/>
            <rFont val="Yu Gothic UI Light"/>
          </rPr>
          <t>：</t>
        </r>
        <r>
          <rPr>
            <sz val="11"/>
            <color rgb="FF000000"/>
            <rFont val="Yu Gothic UI Light"/>
          </rPr>
          <t xml:space="preserve">  1-2-3 Akebono
</t>
        </r>
        <r>
          <rPr>
            <sz val="11"/>
            <color rgb="FF000000"/>
            <rFont val="Yu Gothic UI Light"/>
          </rPr>
          <t xml:space="preserve">                    Suginami-Ku
</t>
        </r>
        <r>
          <rPr>
            <sz val="11"/>
            <color rgb="FF000000"/>
            <rFont val="Yu Gothic UI Light"/>
          </rPr>
          <t xml:space="preserve">                    Tokyo
</t>
        </r>
        <r>
          <rPr>
            <sz val="11"/>
            <color rgb="FF000000"/>
            <rFont val="Yu Gothic UI Light"/>
          </rPr>
          <t xml:space="preserve">                    </t>
        </r>
        <r>
          <rPr>
            <b/>
            <sz val="11"/>
            <color rgb="FFFF0000"/>
            <rFont val="Yu Gothic UI Light"/>
          </rPr>
          <t>0123456</t>
        </r>
        <r>
          <rPr>
            <b/>
            <sz val="11"/>
            <color rgb="FFFF0000"/>
            <rFont val="Yu Gothic UI Light"/>
          </rPr>
          <t>（ハイフンは含まない）</t>
        </r>
        <r>
          <rPr>
            <sz val="11"/>
            <color rgb="FF000000"/>
            <rFont val="Yu Gothic UI Light"/>
          </rPr>
          <t xml:space="preserve">
</t>
        </r>
        <r>
          <rPr>
            <sz val="11"/>
            <color rgb="FF000000"/>
            <rFont val="Yu Gothic UI Light"/>
          </rPr>
          <t xml:space="preserve">                    JAPAN
</t>
        </r>
        <r>
          <rPr>
            <sz val="11"/>
            <color rgb="FF000000"/>
            <rFont val="Yu Gothic UI Light"/>
          </rPr>
          <t>・</t>
        </r>
        <r>
          <rPr>
            <sz val="11"/>
            <color rgb="FF000000"/>
            <rFont val="Yu Gothic UI Light"/>
          </rPr>
          <t>Tel</t>
        </r>
        <r>
          <rPr>
            <sz val="11"/>
            <color rgb="FF000000"/>
            <rFont val="Yu Gothic UI Light"/>
          </rPr>
          <t>：</t>
        </r>
        <r>
          <rPr>
            <sz val="11"/>
            <color rgb="FF000000"/>
            <rFont val="Yu Gothic UI Light"/>
          </rPr>
          <t>012-345-6789</t>
        </r>
      </text>
    </comment>
    <comment ref="K61" authorId="0" shapeId="0" xr:uid="{6E1604D9-EE6B-4F4E-8899-D7E717FB01F1}">
      <text>
        <r>
          <rPr>
            <b/>
            <sz val="14"/>
            <color rgb="FF000000"/>
            <rFont val="Yu Gothic UI Light"/>
          </rPr>
          <t>■</t>
        </r>
        <r>
          <rPr>
            <b/>
            <sz val="14"/>
            <color rgb="FF000000"/>
            <rFont val="Yu Gothic UI Light"/>
          </rPr>
          <t>EXPORTER</t>
        </r>
        <r>
          <rPr>
            <b/>
            <sz val="14"/>
            <color rgb="FF000000"/>
            <rFont val="Yu Gothic UI Light"/>
          </rPr>
          <t>：</t>
        </r>
        <r>
          <rPr>
            <b/>
            <sz val="11"/>
            <color rgb="FF000000"/>
            <rFont val="Yu Gothic UI Light"/>
          </rPr>
          <t xml:space="preserve">
</t>
        </r>
        <r>
          <rPr>
            <b/>
            <sz val="11"/>
            <color rgb="FF000000"/>
            <rFont val="Yu Gothic UI Light"/>
          </rPr>
          <t xml:space="preserve">
</t>
        </r>
        <r>
          <rPr>
            <sz val="11"/>
            <color rgb="FF000000"/>
            <rFont val="Yu Gothic UI Light"/>
          </rPr>
          <t>輸出者の情報を「半角英数字」で入力してください。</t>
        </r>
        <r>
          <rPr>
            <sz val="11"/>
            <color rgb="FF000000"/>
            <rFont val="Yu Gothic UI Light"/>
          </rPr>
          <t xml:space="preserve">
</t>
        </r>
        <r>
          <rPr>
            <sz val="11"/>
            <color rgb="FF000000"/>
            <rFont val="Yu Gothic UI Light"/>
          </rPr>
          <t>「</t>
        </r>
        <r>
          <rPr>
            <sz val="11"/>
            <color rgb="FF000000"/>
            <rFont val="Yu Gothic UI Light"/>
          </rPr>
          <t>Attention</t>
        </r>
        <r>
          <rPr>
            <sz val="11"/>
            <color rgb="FF000000"/>
            <rFont val="Yu Gothic UI Light"/>
          </rPr>
          <t>」の項目に「担当者氏名」を入力し、「</t>
        </r>
        <r>
          <rPr>
            <sz val="11"/>
            <color rgb="FF000000"/>
            <rFont val="Yu Gothic UI Light"/>
          </rPr>
          <t>Company Name</t>
        </r>
        <r>
          <rPr>
            <sz val="11"/>
            <color rgb="FF000000"/>
            <rFont val="Yu Gothic UI Light"/>
          </rPr>
          <t>」の項目に「法人</t>
        </r>
        <r>
          <rPr>
            <sz val="11"/>
            <color rgb="FF000000"/>
            <rFont val="Yu Gothic UI Light"/>
          </rPr>
          <t xml:space="preserve"> or </t>
        </r>
        <r>
          <rPr>
            <sz val="11"/>
            <color rgb="FF000000"/>
            <rFont val="Yu Gothic UI Light"/>
          </rPr>
          <t>個人事業主名」を入力してください。法人</t>
        </r>
        <r>
          <rPr>
            <sz val="11"/>
            <color rgb="FF000000"/>
            <rFont val="Yu Gothic UI Light"/>
          </rPr>
          <t xml:space="preserve"> or </t>
        </r>
        <r>
          <rPr>
            <sz val="11"/>
            <color rgb="FF000000"/>
            <rFont val="Yu Gothic UI Light"/>
          </rPr>
          <t>個人事業主名でない場合は入力の必要はありません。</t>
        </r>
        <r>
          <rPr>
            <sz val="11"/>
            <color rgb="FF000000"/>
            <rFont val="Yu Gothic UI Light"/>
          </rPr>
          <t xml:space="preserve">
</t>
        </r>
        <r>
          <rPr>
            <sz val="11"/>
            <color rgb="FF000000"/>
            <rFont val="Yu Gothic UI Light"/>
          </rPr>
          <t>（例）</t>
        </r>
        <r>
          <rPr>
            <sz val="11"/>
            <color rgb="FF000000"/>
            <rFont val="Yu Gothic UI Light"/>
          </rPr>
          <t xml:space="preserve">
</t>
        </r>
        <r>
          <rPr>
            <sz val="11"/>
            <color rgb="FF000000"/>
            <rFont val="Yu Gothic UI Light"/>
          </rPr>
          <t>・</t>
        </r>
        <r>
          <rPr>
            <sz val="11"/>
            <color rgb="FF000000"/>
            <rFont val="Yu Gothic UI Light"/>
          </rPr>
          <t>Attention</t>
        </r>
        <r>
          <rPr>
            <sz val="11"/>
            <color rgb="FF000000"/>
            <rFont val="Yu Gothic UI Light"/>
          </rPr>
          <t>：</t>
        </r>
        <r>
          <rPr>
            <sz val="11"/>
            <color rgb="FF000000"/>
            <rFont val="Yu Gothic UI Light"/>
          </rPr>
          <t xml:space="preserve">Ninja Taro 
</t>
        </r>
        <r>
          <rPr>
            <sz val="11"/>
            <color rgb="FF000000"/>
            <rFont val="Yu Gothic UI Light"/>
          </rPr>
          <t>・</t>
        </r>
        <r>
          <rPr>
            <sz val="11"/>
            <color rgb="FF000000"/>
            <rFont val="Yu Gothic UI Light"/>
          </rPr>
          <t>Compan Name</t>
        </r>
        <r>
          <rPr>
            <sz val="11"/>
            <color rgb="FF000000"/>
            <rFont val="Yu Gothic UI Light"/>
          </rPr>
          <t>：</t>
        </r>
        <r>
          <rPr>
            <sz val="11"/>
            <color rgb="FF000000"/>
            <rFont val="Yu Gothic UI Light"/>
          </rPr>
          <t xml:space="preserve">ninja-express.jp inc,
</t>
        </r>
        <r>
          <rPr>
            <sz val="11"/>
            <color rgb="FF000000"/>
            <rFont val="Yu Gothic UI Light"/>
          </rPr>
          <t>・</t>
        </r>
        <r>
          <rPr>
            <sz val="11"/>
            <color rgb="FF000000"/>
            <rFont val="Yu Gothic UI Light"/>
          </rPr>
          <t>Address</t>
        </r>
        <r>
          <rPr>
            <sz val="11"/>
            <color rgb="FF000000"/>
            <rFont val="Yu Gothic UI Light"/>
          </rPr>
          <t>：</t>
        </r>
        <r>
          <rPr>
            <sz val="11"/>
            <color rgb="FF000000"/>
            <rFont val="Yu Gothic UI Light"/>
          </rPr>
          <t xml:space="preserve">  1-2-3 Akebono
</t>
        </r>
        <r>
          <rPr>
            <sz val="11"/>
            <color rgb="FF000000"/>
            <rFont val="Yu Gothic UI Light"/>
          </rPr>
          <t xml:space="preserve">                    Suginami-ku
</t>
        </r>
        <r>
          <rPr>
            <sz val="11"/>
            <color rgb="FF000000"/>
            <rFont val="Yu Gothic UI Light"/>
          </rPr>
          <t xml:space="preserve">                    Tokyo
</t>
        </r>
        <r>
          <rPr>
            <sz val="11"/>
            <color rgb="FF000000"/>
            <rFont val="Yu Gothic UI Light"/>
          </rPr>
          <t>　　　　　</t>
        </r>
        <r>
          <rPr>
            <sz val="11"/>
            <color rgb="FF000000"/>
            <rFont val="Yu Gothic UI Light"/>
          </rPr>
          <t xml:space="preserve"> </t>
        </r>
        <r>
          <rPr>
            <b/>
            <sz val="11"/>
            <color rgb="FFFF0000"/>
            <rFont val="Yu Gothic UI Light"/>
          </rPr>
          <t>0123456</t>
        </r>
        <r>
          <rPr>
            <b/>
            <sz val="11"/>
            <color rgb="FFFF0000"/>
            <rFont val="Yu Gothic UI Light"/>
          </rPr>
          <t>（ハイフンは含まない）</t>
        </r>
        <r>
          <rPr>
            <sz val="11"/>
            <color rgb="FF000000"/>
            <rFont val="Yu Gothic UI Light"/>
          </rPr>
          <t xml:space="preserve">
</t>
        </r>
        <r>
          <rPr>
            <sz val="11"/>
            <color rgb="FF000000"/>
            <rFont val="Yu Gothic UI Light"/>
          </rPr>
          <t xml:space="preserve">                    JAPAN
</t>
        </r>
        <r>
          <rPr>
            <sz val="11"/>
            <color rgb="FF000000"/>
            <rFont val="Yu Gothic UI Light"/>
          </rPr>
          <t>・</t>
        </r>
        <r>
          <rPr>
            <sz val="11"/>
            <color rgb="FF000000"/>
            <rFont val="Yu Gothic UI Light"/>
          </rPr>
          <t>Tel</t>
        </r>
        <r>
          <rPr>
            <sz val="11"/>
            <color rgb="FF000000"/>
            <rFont val="Yu Gothic UI Light"/>
          </rPr>
          <t>：</t>
        </r>
        <r>
          <rPr>
            <sz val="11"/>
            <color rgb="FF000000"/>
            <rFont val="Yu Gothic UI Light"/>
          </rPr>
          <t>012-345-6789</t>
        </r>
      </text>
    </comment>
    <comment ref="B71" authorId="0" shapeId="0" xr:uid="{3B493351-665C-411E-852E-CA2BBD0D00FA}">
      <text>
        <r>
          <rPr>
            <b/>
            <sz val="14"/>
            <color rgb="FF000000"/>
            <rFont val="Yu Gothic UI Light"/>
          </rPr>
          <t>■</t>
        </r>
        <r>
          <rPr>
            <b/>
            <sz val="14"/>
            <color rgb="FF000000"/>
            <rFont val="Yu Gothic UI Light"/>
          </rPr>
          <t>SHIP TO</t>
        </r>
        <r>
          <rPr>
            <b/>
            <sz val="14"/>
            <color rgb="FF000000"/>
            <rFont val="Yu Gothic UI Light"/>
          </rPr>
          <t>：</t>
        </r>
        <r>
          <rPr>
            <b/>
            <sz val="11"/>
            <color rgb="FF000000"/>
            <rFont val="Yu Gothic UI Light"/>
          </rPr>
          <t xml:space="preserve">
</t>
        </r>
        <r>
          <rPr>
            <b/>
            <sz val="11"/>
            <color rgb="FF000000"/>
            <rFont val="Yu Gothic UI Light"/>
          </rPr>
          <t xml:space="preserve">
</t>
        </r>
        <r>
          <rPr>
            <sz val="11"/>
            <color rgb="FF000000"/>
            <rFont val="Yu Gothic UI Light"/>
          </rPr>
          <t>お届け先の情報を「半角英数字」で入力してください。</t>
        </r>
        <r>
          <rPr>
            <sz val="11"/>
            <color rgb="FF000000"/>
            <rFont val="Yu Gothic UI Light"/>
          </rPr>
          <t xml:space="preserve">
</t>
        </r>
        <r>
          <rPr>
            <sz val="11"/>
            <color rgb="FF000000"/>
            <rFont val="Yu Gothic UI Light"/>
          </rPr>
          <t>「</t>
        </r>
        <r>
          <rPr>
            <sz val="11"/>
            <color rgb="FF000000"/>
            <rFont val="Yu Gothic UI Light"/>
          </rPr>
          <t>Attention</t>
        </r>
        <r>
          <rPr>
            <sz val="11"/>
            <color rgb="FF000000"/>
            <rFont val="Yu Gothic UI Light"/>
          </rPr>
          <t>」の項目に「担当者氏名」を入力し、「</t>
        </r>
        <r>
          <rPr>
            <sz val="11"/>
            <color rgb="FF000000"/>
            <rFont val="Yu Gothic UI Light"/>
          </rPr>
          <t>Company Name</t>
        </r>
        <r>
          <rPr>
            <sz val="11"/>
            <color rgb="FF000000"/>
            <rFont val="Yu Gothic UI Light"/>
          </rPr>
          <t>」の項目に「法人</t>
        </r>
        <r>
          <rPr>
            <sz val="11"/>
            <color rgb="FF000000"/>
            <rFont val="Yu Gothic UI Light"/>
          </rPr>
          <t xml:space="preserve"> or </t>
        </r>
        <r>
          <rPr>
            <sz val="11"/>
            <color rgb="FF000000"/>
            <rFont val="Yu Gothic UI Light"/>
          </rPr>
          <t>個人事業主名」を入力してください。法人</t>
        </r>
        <r>
          <rPr>
            <sz val="11"/>
            <color rgb="FF000000"/>
            <rFont val="Yu Gothic UI Light"/>
          </rPr>
          <t xml:space="preserve"> or </t>
        </r>
        <r>
          <rPr>
            <sz val="11"/>
            <color rgb="FF000000"/>
            <rFont val="Yu Gothic UI Light"/>
          </rPr>
          <t>個人事業主名でない場合は入力の必要はありません。</t>
        </r>
        <r>
          <rPr>
            <sz val="11"/>
            <color rgb="FF000000"/>
            <rFont val="Yu Gothic UI Light"/>
          </rPr>
          <t xml:space="preserve">
</t>
        </r>
        <r>
          <rPr>
            <sz val="11"/>
            <color rgb="FF000000"/>
            <rFont val="Yu Gothic UI Light"/>
          </rPr>
          <t>（例）</t>
        </r>
        <r>
          <rPr>
            <sz val="11"/>
            <color rgb="FF000000"/>
            <rFont val="Yu Gothic UI Light"/>
          </rPr>
          <t xml:space="preserve">
</t>
        </r>
        <r>
          <rPr>
            <sz val="11"/>
            <color rgb="FF000000"/>
            <rFont val="Yu Gothic UI Light"/>
          </rPr>
          <t>・</t>
        </r>
        <r>
          <rPr>
            <sz val="11"/>
            <color rgb="FF000000"/>
            <rFont val="Yu Gothic UI Light"/>
          </rPr>
          <t>Attention</t>
        </r>
        <r>
          <rPr>
            <sz val="11"/>
            <color rgb="FF000000"/>
            <rFont val="Yu Gothic UI Light"/>
          </rPr>
          <t>：</t>
        </r>
        <r>
          <rPr>
            <sz val="11"/>
            <color rgb="FF000000"/>
            <rFont val="Yu Gothic UI Light"/>
          </rPr>
          <t xml:space="preserve">Ninja Taro 
</t>
        </r>
        <r>
          <rPr>
            <sz val="11"/>
            <color rgb="FF000000"/>
            <rFont val="Yu Gothic UI Light"/>
          </rPr>
          <t>・</t>
        </r>
        <r>
          <rPr>
            <sz val="11"/>
            <color rgb="FF000000"/>
            <rFont val="Yu Gothic UI Light"/>
          </rPr>
          <t>Compan Name</t>
        </r>
        <r>
          <rPr>
            <sz val="11"/>
            <color rgb="FF000000"/>
            <rFont val="Yu Gothic UI Light"/>
          </rPr>
          <t>：</t>
        </r>
        <r>
          <rPr>
            <sz val="11"/>
            <color rgb="FF000000"/>
            <rFont val="Yu Gothic UI Light"/>
          </rPr>
          <t xml:space="preserve">ninja-express.jp inc,
</t>
        </r>
        <r>
          <rPr>
            <sz val="11"/>
            <color rgb="FF000000"/>
            <rFont val="Yu Gothic UI Light"/>
          </rPr>
          <t>・</t>
        </r>
        <r>
          <rPr>
            <sz val="11"/>
            <color rgb="FF000000"/>
            <rFont val="Yu Gothic UI Light"/>
          </rPr>
          <t>Address</t>
        </r>
        <r>
          <rPr>
            <sz val="11"/>
            <color rgb="FF000000"/>
            <rFont val="Yu Gothic UI Light"/>
          </rPr>
          <t>：</t>
        </r>
        <r>
          <rPr>
            <sz val="11"/>
            <color rgb="FF000000"/>
            <rFont val="Yu Gothic UI Light"/>
          </rPr>
          <t xml:space="preserve">  1-2-3 Akebono
</t>
        </r>
        <r>
          <rPr>
            <sz val="11"/>
            <color rgb="FF000000"/>
            <rFont val="Yu Gothic UI Light"/>
          </rPr>
          <t xml:space="preserve">                    Suginami-ku
</t>
        </r>
        <r>
          <rPr>
            <sz val="11"/>
            <color rgb="FF000000"/>
            <rFont val="Yu Gothic UI Light"/>
          </rPr>
          <t xml:space="preserve">                    Tokyo
</t>
        </r>
        <r>
          <rPr>
            <sz val="11"/>
            <color rgb="FF000000"/>
            <rFont val="Yu Gothic UI Light"/>
          </rPr>
          <t xml:space="preserve">                    </t>
        </r>
        <r>
          <rPr>
            <b/>
            <sz val="11"/>
            <color rgb="FFFF0000"/>
            <rFont val="Yu Gothic UI Light"/>
          </rPr>
          <t>0123456</t>
        </r>
        <r>
          <rPr>
            <b/>
            <sz val="11"/>
            <color rgb="FFFF0000"/>
            <rFont val="Yu Gothic UI Light"/>
          </rPr>
          <t>（ハイフンは含まない）</t>
        </r>
        <r>
          <rPr>
            <sz val="11"/>
            <color rgb="FF000000"/>
            <rFont val="Yu Gothic UI Light"/>
          </rPr>
          <t xml:space="preserve">
</t>
        </r>
        <r>
          <rPr>
            <sz val="11"/>
            <color rgb="FF000000"/>
            <rFont val="Yu Gothic UI Light"/>
          </rPr>
          <t xml:space="preserve">                    JAPAN
</t>
        </r>
        <r>
          <rPr>
            <sz val="11"/>
            <color rgb="FF000000"/>
            <rFont val="Yu Gothic UI Light"/>
          </rPr>
          <t>・</t>
        </r>
        <r>
          <rPr>
            <sz val="11"/>
            <color rgb="FF000000"/>
            <rFont val="Yu Gothic UI Light"/>
          </rPr>
          <t>Tel</t>
        </r>
        <r>
          <rPr>
            <sz val="11"/>
            <color rgb="FF000000"/>
            <rFont val="Yu Gothic UI Light"/>
          </rPr>
          <t>：</t>
        </r>
        <r>
          <rPr>
            <sz val="11"/>
            <color rgb="FF000000"/>
            <rFont val="Yu Gothic UI Light"/>
          </rPr>
          <t>012-345-6789</t>
        </r>
      </text>
    </comment>
    <comment ref="K71" authorId="0" shapeId="0" xr:uid="{4D2D9045-750E-4C94-A57A-F8A5B51EC402}">
      <text>
        <r>
          <rPr>
            <b/>
            <sz val="14"/>
            <color rgb="FF000000"/>
            <rFont val="Yu Gothic UI Light"/>
          </rPr>
          <t>■</t>
        </r>
        <r>
          <rPr>
            <b/>
            <sz val="14"/>
            <color rgb="FF000000"/>
            <rFont val="Yu Gothic UI Light"/>
          </rPr>
          <t>IMPORTER</t>
        </r>
        <r>
          <rPr>
            <b/>
            <sz val="14"/>
            <color rgb="FF000000"/>
            <rFont val="Yu Gothic UI Light"/>
          </rPr>
          <t>：</t>
        </r>
        <r>
          <rPr>
            <b/>
            <sz val="11"/>
            <color rgb="FF000000"/>
            <rFont val="Yu Gothic UI Light"/>
          </rPr>
          <t xml:space="preserve">
</t>
        </r>
        <r>
          <rPr>
            <b/>
            <sz val="11"/>
            <color rgb="FF000000"/>
            <rFont val="Yu Gothic UI Light"/>
          </rPr>
          <t xml:space="preserve">
</t>
        </r>
        <r>
          <rPr>
            <sz val="11"/>
            <color rgb="FF000000"/>
            <rFont val="Yu Gothic UI Light"/>
          </rPr>
          <t>輸入者の情報を「半角英数字」で入力してください。</t>
        </r>
        <r>
          <rPr>
            <sz val="11"/>
            <color rgb="FF000000"/>
            <rFont val="Yu Gothic UI Light"/>
          </rPr>
          <t xml:space="preserve">
</t>
        </r>
        <r>
          <rPr>
            <sz val="11"/>
            <color rgb="FF000000"/>
            <rFont val="Yu Gothic UI Light"/>
          </rPr>
          <t>「</t>
        </r>
        <r>
          <rPr>
            <sz val="11"/>
            <color rgb="FF000000"/>
            <rFont val="Yu Gothic UI Light"/>
          </rPr>
          <t>Attention</t>
        </r>
        <r>
          <rPr>
            <sz val="11"/>
            <color rgb="FF000000"/>
            <rFont val="Yu Gothic UI Light"/>
          </rPr>
          <t>」の項目に「担当者氏名」を入力し、「</t>
        </r>
        <r>
          <rPr>
            <sz val="11"/>
            <color rgb="FF000000"/>
            <rFont val="Yu Gothic UI Light"/>
          </rPr>
          <t>Company Name</t>
        </r>
        <r>
          <rPr>
            <sz val="11"/>
            <color rgb="FF000000"/>
            <rFont val="Yu Gothic UI Light"/>
          </rPr>
          <t>」の項目に「法人</t>
        </r>
        <r>
          <rPr>
            <sz val="11"/>
            <color rgb="FF000000"/>
            <rFont val="Yu Gothic UI Light"/>
          </rPr>
          <t xml:space="preserve"> or </t>
        </r>
        <r>
          <rPr>
            <sz val="11"/>
            <color rgb="FF000000"/>
            <rFont val="Yu Gothic UI Light"/>
          </rPr>
          <t>個人事業主名」を入力してください。法人</t>
        </r>
        <r>
          <rPr>
            <sz val="11"/>
            <color rgb="FF000000"/>
            <rFont val="Yu Gothic UI Light"/>
          </rPr>
          <t xml:space="preserve"> or </t>
        </r>
        <r>
          <rPr>
            <sz val="11"/>
            <color rgb="FF000000"/>
            <rFont val="Yu Gothic UI Light"/>
          </rPr>
          <t>個人事業主名でない場合は入力の必要はありません。</t>
        </r>
        <r>
          <rPr>
            <sz val="11"/>
            <color rgb="FF000000"/>
            <rFont val="Yu Gothic UI Light"/>
          </rPr>
          <t xml:space="preserve">
</t>
        </r>
        <r>
          <rPr>
            <sz val="11"/>
            <color rgb="FF000000"/>
            <rFont val="Yu Gothic UI Light"/>
          </rPr>
          <t>（例）</t>
        </r>
        <r>
          <rPr>
            <sz val="11"/>
            <color rgb="FF000000"/>
            <rFont val="Yu Gothic UI Light"/>
          </rPr>
          <t xml:space="preserve">
</t>
        </r>
        <r>
          <rPr>
            <sz val="11"/>
            <color rgb="FF000000"/>
            <rFont val="Yu Gothic UI Light"/>
          </rPr>
          <t>・</t>
        </r>
        <r>
          <rPr>
            <sz val="11"/>
            <color rgb="FF000000"/>
            <rFont val="Yu Gothic UI Light"/>
          </rPr>
          <t>Attention</t>
        </r>
        <r>
          <rPr>
            <sz val="11"/>
            <color rgb="FF000000"/>
            <rFont val="Yu Gothic UI Light"/>
          </rPr>
          <t>：</t>
        </r>
        <r>
          <rPr>
            <sz val="11"/>
            <color rgb="FF000000"/>
            <rFont val="Yu Gothic UI Light"/>
          </rPr>
          <t xml:space="preserve">Ninja Taro 
</t>
        </r>
        <r>
          <rPr>
            <sz val="11"/>
            <color rgb="FF000000"/>
            <rFont val="Yu Gothic UI Light"/>
          </rPr>
          <t>・</t>
        </r>
        <r>
          <rPr>
            <sz val="11"/>
            <color rgb="FF000000"/>
            <rFont val="Yu Gothic UI Light"/>
          </rPr>
          <t>Compan Name</t>
        </r>
        <r>
          <rPr>
            <sz val="11"/>
            <color rgb="FF000000"/>
            <rFont val="Yu Gothic UI Light"/>
          </rPr>
          <t>：</t>
        </r>
        <r>
          <rPr>
            <sz val="11"/>
            <color rgb="FF000000"/>
            <rFont val="Yu Gothic UI Light"/>
          </rPr>
          <t xml:space="preserve">ninja-express.jp inc,
</t>
        </r>
        <r>
          <rPr>
            <sz val="11"/>
            <color rgb="FF000000"/>
            <rFont val="Yu Gothic UI Light"/>
          </rPr>
          <t>・</t>
        </r>
        <r>
          <rPr>
            <sz val="11"/>
            <color rgb="FF000000"/>
            <rFont val="Yu Gothic UI Light"/>
          </rPr>
          <t>Address</t>
        </r>
        <r>
          <rPr>
            <sz val="11"/>
            <color rgb="FF000000"/>
            <rFont val="Yu Gothic UI Light"/>
          </rPr>
          <t>：</t>
        </r>
        <r>
          <rPr>
            <sz val="11"/>
            <color rgb="FF000000"/>
            <rFont val="Yu Gothic UI Light"/>
          </rPr>
          <t xml:space="preserve">  1-2-3 Akebono
</t>
        </r>
        <r>
          <rPr>
            <sz val="11"/>
            <color rgb="FF000000"/>
            <rFont val="Yu Gothic UI Light"/>
          </rPr>
          <t xml:space="preserve">                    Suginami-ku
</t>
        </r>
        <r>
          <rPr>
            <sz val="11"/>
            <color rgb="FF000000"/>
            <rFont val="Yu Gothic UI Light"/>
          </rPr>
          <t xml:space="preserve">                    Tokyo
</t>
        </r>
        <r>
          <rPr>
            <sz val="11"/>
            <color rgb="FF000000"/>
            <rFont val="Yu Gothic UI Light"/>
          </rPr>
          <t xml:space="preserve">                    </t>
        </r>
        <r>
          <rPr>
            <b/>
            <sz val="11"/>
            <color rgb="FFFF0000"/>
            <rFont val="Yu Gothic UI Light"/>
          </rPr>
          <t>0123456</t>
        </r>
        <r>
          <rPr>
            <b/>
            <sz val="11"/>
            <color rgb="FFFF0000"/>
            <rFont val="Yu Gothic UI Light"/>
          </rPr>
          <t>（ハイフンは含まない）</t>
        </r>
        <r>
          <rPr>
            <sz val="11"/>
            <color rgb="FF000000"/>
            <rFont val="Yu Gothic UI Light"/>
          </rPr>
          <t xml:space="preserve">
</t>
        </r>
        <r>
          <rPr>
            <sz val="11"/>
            <color rgb="FF000000"/>
            <rFont val="Yu Gothic UI Light"/>
          </rPr>
          <t xml:space="preserve">                    JAPAN
</t>
        </r>
        <r>
          <rPr>
            <sz val="11"/>
            <color rgb="FF000000"/>
            <rFont val="Yu Gothic UI Light"/>
          </rPr>
          <t>・</t>
        </r>
        <r>
          <rPr>
            <sz val="11"/>
            <color rgb="FF000000"/>
            <rFont val="Yu Gothic UI Light"/>
          </rPr>
          <t>Tel</t>
        </r>
        <r>
          <rPr>
            <sz val="11"/>
            <color rgb="FF000000"/>
            <rFont val="Yu Gothic UI Light"/>
          </rPr>
          <t>：</t>
        </r>
        <r>
          <rPr>
            <sz val="11"/>
            <color rgb="FF000000"/>
            <rFont val="Yu Gothic UI Light"/>
          </rPr>
          <t>012-345-6789</t>
        </r>
      </text>
    </comment>
    <comment ref="D84" authorId="0" shapeId="0" xr:uid="{8F6FFF90-598A-4900-920C-C39A44C897DD}">
      <text>
        <r>
          <rPr>
            <b/>
            <sz val="14"/>
            <color rgb="FF000000"/>
            <rFont val="Yu Gothic UI Light"/>
          </rPr>
          <t>■</t>
        </r>
        <r>
          <rPr>
            <b/>
            <sz val="14"/>
            <color rgb="FF000000"/>
            <rFont val="Yu Gothic UI Light"/>
          </rPr>
          <t>FULL DESCRIPTION OF GOODS Item Name :</t>
        </r>
        <r>
          <rPr>
            <sz val="11"/>
            <color rgb="FF000000"/>
            <rFont val="Yu Gothic UI Light"/>
          </rPr>
          <t xml:space="preserve">
</t>
        </r>
        <r>
          <rPr>
            <sz val="11"/>
            <color rgb="FF000000"/>
            <rFont val="Yu Gothic UI Light"/>
          </rPr>
          <t xml:space="preserve">
</t>
        </r>
        <r>
          <rPr>
            <sz val="11"/>
            <color rgb="FF000000"/>
            <rFont val="Yu Gothic UI Light"/>
          </rPr>
          <t>お届けするお荷物の「商品名」を「半角英数字」で入力してください。</t>
        </r>
        <r>
          <rPr>
            <sz val="11"/>
            <color rgb="FF000000"/>
            <rFont val="Yu Gothic UI Light"/>
          </rPr>
          <t xml:space="preserve">
</t>
        </r>
        <r>
          <rPr>
            <sz val="11"/>
            <color rgb="FF000000"/>
            <rFont val="Yu Gothic UI Light"/>
          </rPr>
          <t xml:space="preserve">
</t>
        </r>
        <r>
          <rPr>
            <sz val="11"/>
            <color rgb="FF000000"/>
            <rFont val="Yu Gothic UI Light"/>
          </rPr>
          <t>（例）</t>
        </r>
        <r>
          <rPr>
            <sz val="11"/>
            <color rgb="FF000000"/>
            <rFont val="Yu Gothic UI Light"/>
          </rPr>
          <t>iphone 7</t>
        </r>
        <r>
          <rPr>
            <sz val="11"/>
            <color rgb="FF000000"/>
            <rFont val="Yu Gothic UI Light"/>
          </rPr>
          <t>の場合</t>
        </r>
        <r>
          <rPr>
            <sz val="11"/>
            <color rgb="FF000000"/>
            <rFont val="Yu Gothic UI Light"/>
          </rPr>
          <t xml:space="preserve">
</t>
        </r>
        <r>
          <rPr>
            <sz val="11"/>
            <color rgb="FF000000"/>
            <rFont val="Yu Gothic UI Light"/>
          </rPr>
          <t>Apple iPhone 7 128 GB</t>
        </r>
        <r>
          <rPr>
            <sz val="11"/>
            <color rgb="FF000000"/>
            <rFont val="ＭＳ Ｐゴシック"/>
            <family val="2"/>
            <charset val="128"/>
          </rPr>
          <t xml:space="preserve">
</t>
        </r>
      </text>
    </comment>
    <comment ref="J84" authorId="0" shapeId="0" xr:uid="{5D9FE574-1A1E-4393-AC41-9CFEBCABF18A}">
      <text>
        <r>
          <rPr>
            <b/>
            <sz val="14"/>
            <color rgb="FF000000"/>
            <rFont val="Yu Gothic UI Light"/>
          </rPr>
          <t>■</t>
        </r>
        <r>
          <rPr>
            <b/>
            <sz val="14"/>
            <color rgb="FF000000"/>
            <rFont val="Yu Gothic UI Light"/>
          </rPr>
          <t>Product Name :</t>
        </r>
        <r>
          <rPr>
            <sz val="11"/>
            <color rgb="FF000000"/>
            <rFont val="Yu Gothic UI Light"/>
          </rPr>
          <t xml:space="preserve">
</t>
        </r>
        <r>
          <rPr>
            <sz val="11"/>
            <color rgb="FF000000"/>
            <rFont val="Yu Gothic UI Light"/>
          </rPr>
          <t xml:space="preserve">
</t>
        </r>
        <r>
          <rPr>
            <sz val="11"/>
            <color rgb="FF000000"/>
            <rFont val="Yu Gothic UI Light"/>
          </rPr>
          <t>お届けする商品を説明する名称</t>
        </r>
        <r>
          <rPr>
            <sz val="11"/>
            <color rgb="FF000000"/>
            <rFont val="Yu Gothic UI Light"/>
          </rPr>
          <t>=</t>
        </r>
        <r>
          <rPr>
            <sz val="11"/>
            <color rgb="FF000000"/>
            <rFont val="Yu Gothic UI Light"/>
          </rPr>
          <t>「品目名」を「半角英数字」で入力してください。</t>
        </r>
        <r>
          <rPr>
            <sz val="11"/>
            <color rgb="FF000000"/>
            <rFont val="Yu Gothic UI Light"/>
          </rPr>
          <t xml:space="preserve">
</t>
        </r>
        <r>
          <rPr>
            <sz val="11"/>
            <color rgb="FF000000"/>
            <rFont val="Yu Gothic UI Light"/>
          </rPr>
          <t xml:space="preserve">
</t>
        </r>
        <r>
          <rPr>
            <sz val="11"/>
            <color rgb="FF000000"/>
            <rFont val="Yu Gothic UI Light"/>
          </rPr>
          <t>（例）</t>
        </r>
        <r>
          <rPr>
            <sz val="11"/>
            <color rgb="FF000000"/>
            <rFont val="Yu Gothic UI Light"/>
          </rPr>
          <t>iphone 7</t>
        </r>
        <r>
          <rPr>
            <sz val="11"/>
            <color rgb="FF000000"/>
            <rFont val="Yu Gothic UI Light"/>
          </rPr>
          <t>の場合</t>
        </r>
        <r>
          <rPr>
            <sz val="11"/>
            <color rgb="FF000000"/>
            <rFont val="Yu Gothic UI Light"/>
          </rPr>
          <t xml:space="preserve">
</t>
        </r>
        <r>
          <rPr>
            <sz val="11"/>
            <color rgb="FF000000"/>
            <rFont val="Yu Gothic UI Light"/>
          </rPr>
          <t>商品名は「</t>
        </r>
        <r>
          <rPr>
            <sz val="11"/>
            <color rgb="FF000000"/>
            <rFont val="Yu Gothic UI Light"/>
          </rPr>
          <t>iPhone</t>
        </r>
        <r>
          <rPr>
            <sz val="11"/>
            <color rgb="FF000000"/>
            <rFont val="Yu Gothic UI Light"/>
          </rPr>
          <t>」ですが、品目名は「</t>
        </r>
        <r>
          <rPr>
            <sz val="11"/>
            <color rgb="FF000000"/>
            <rFont val="Yu Gothic UI Light"/>
          </rPr>
          <t>Mobile Phone</t>
        </r>
        <r>
          <rPr>
            <sz val="11"/>
            <color rgb="FF000000"/>
            <rFont val="Yu Gothic UI Light"/>
          </rPr>
          <t>」となります。</t>
        </r>
        <r>
          <rPr>
            <sz val="11"/>
            <color rgb="FF000000"/>
            <rFont val="ＭＳ Ｐゴシック"/>
            <family val="2"/>
            <charset val="128"/>
          </rPr>
          <t xml:space="preserve">
</t>
        </r>
      </text>
    </comment>
    <comment ref="O84" authorId="0" shapeId="0" xr:uid="{FC07D774-6825-4163-9A1D-56E9810A864E}">
      <text>
        <r>
          <rPr>
            <b/>
            <sz val="14"/>
            <color rgb="FF000000"/>
            <rFont val="Yu Gothic UI Light"/>
          </rPr>
          <t>■</t>
        </r>
        <r>
          <rPr>
            <b/>
            <sz val="14"/>
            <color rgb="FF000000"/>
            <rFont val="Yu Gothic UI Light"/>
          </rPr>
          <t xml:space="preserve">Country of Origin : </t>
        </r>
        <r>
          <rPr>
            <sz val="11"/>
            <color rgb="FF000000"/>
            <rFont val="Yu Gothic UI Light"/>
          </rPr>
          <t xml:space="preserve">
</t>
        </r>
        <r>
          <rPr>
            <sz val="11"/>
            <color rgb="FF000000"/>
            <rFont val="Yu Gothic UI Light"/>
          </rPr>
          <t xml:space="preserve">
</t>
        </r>
        <r>
          <rPr>
            <sz val="11"/>
            <color rgb="FF000000"/>
            <rFont val="Yu Gothic UI Light"/>
          </rPr>
          <t>「原産国」を「半角」で入力してください。</t>
        </r>
        <r>
          <rPr>
            <sz val="11"/>
            <color rgb="FF000000"/>
            <rFont val="Yu Gothic UI Light"/>
          </rPr>
          <t xml:space="preserve">
</t>
        </r>
        <r>
          <rPr>
            <sz val="11"/>
            <color rgb="FF000000"/>
            <rFont val="Yu Gothic UI Light"/>
          </rPr>
          <t>（例）原産国が「中国」の場合</t>
        </r>
        <r>
          <rPr>
            <sz val="11"/>
            <color rgb="FF000000"/>
            <rFont val="Yu Gothic UI Light"/>
          </rPr>
          <t xml:space="preserve">
</t>
        </r>
        <r>
          <rPr>
            <sz val="11"/>
            <color rgb="FF000000"/>
            <rFont val="Yu Gothic UI Light"/>
          </rPr>
          <t>China</t>
        </r>
      </text>
    </comment>
    <comment ref="P84" authorId="0" shapeId="0" xr:uid="{788426BF-8157-4D0B-BE33-0065E3F83FFD}">
      <text>
        <r>
          <rPr>
            <b/>
            <sz val="14"/>
            <color rgb="FF000000"/>
            <rFont val="Yu Gothic UI Light"/>
          </rPr>
          <t>■</t>
        </r>
        <r>
          <rPr>
            <b/>
            <sz val="14"/>
            <color rgb="FF000000"/>
            <rFont val="Yu Gothic UI Light"/>
          </rPr>
          <t>Qty :</t>
        </r>
        <r>
          <rPr>
            <sz val="11"/>
            <color rgb="FF000000"/>
            <rFont val="Yu Gothic UI Light"/>
          </rPr>
          <t xml:space="preserve">
</t>
        </r>
        <r>
          <rPr>
            <sz val="11"/>
            <color rgb="FF000000"/>
            <rFont val="Yu Gothic UI Light"/>
          </rPr>
          <t xml:space="preserve">
</t>
        </r>
        <r>
          <rPr>
            <sz val="11"/>
            <color rgb="FF000000"/>
            <rFont val="Yu Gothic UI Light"/>
          </rPr>
          <t>「数量」を「半角」で入力してください。</t>
        </r>
        <r>
          <rPr>
            <sz val="11"/>
            <color rgb="FF000000"/>
            <rFont val="Yu Gothic UI Light"/>
          </rPr>
          <t xml:space="preserve">
</t>
        </r>
      </text>
    </comment>
    <comment ref="Q84" authorId="0" shapeId="0" xr:uid="{7082640B-2150-488A-BB0C-6BCACF2D5AF7}">
      <text>
        <r>
          <rPr>
            <b/>
            <sz val="14"/>
            <color rgb="FF000000"/>
            <rFont val="Yu Gothic UI Light"/>
          </rPr>
          <t>■</t>
        </r>
        <r>
          <rPr>
            <b/>
            <sz val="14"/>
            <color rgb="FF000000"/>
            <rFont val="Yu Gothic UI Light"/>
          </rPr>
          <t xml:space="preserve">Unit Value Currency US Dollar : </t>
        </r>
        <r>
          <rPr>
            <sz val="11"/>
            <color rgb="FF000000"/>
            <rFont val="Yu Gothic UI Light"/>
          </rPr>
          <t xml:space="preserve">
</t>
        </r>
        <r>
          <rPr>
            <sz val="11"/>
            <color rgb="FF000000"/>
            <rFont val="Yu Gothic UI Light"/>
          </rPr>
          <t xml:space="preserve">
</t>
        </r>
        <r>
          <rPr>
            <sz val="11"/>
            <color rgb="FF000000"/>
            <rFont val="Yu Gothic UI Light"/>
          </rPr>
          <t>お届けする商品「</t>
        </r>
        <r>
          <rPr>
            <sz val="11"/>
            <color rgb="FF000000"/>
            <rFont val="Yu Gothic UI Light"/>
          </rPr>
          <t>1</t>
        </r>
        <r>
          <rPr>
            <sz val="11"/>
            <color rgb="FF000000"/>
            <rFont val="Yu Gothic UI Light"/>
          </rPr>
          <t>個」の「申告額」を「半角」で入力してください（</t>
        </r>
        <r>
          <rPr>
            <sz val="11"/>
            <color rgb="FF000000"/>
            <rFont val="Yu Gothic UI Light"/>
          </rPr>
          <t>$</t>
        </r>
        <r>
          <rPr>
            <sz val="11"/>
            <color rgb="FF000000"/>
            <rFont val="Yu Gothic UI Light"/>
          </rPr>
          <t>表記）。</t>
        </r>
        <r>
          <rPr>
            <sz val="11"/>
            <color rgb="FF000000"/>
            <rFont val="Yu Gothic UI Light"/>
          </rPr>
          <t xml:space="preserve">
</t>
        </r>
      </text>
    </comment>
  </commentList>
</comments>
</file>

<file path=xl/sharedStrings.xml><?xml version="1.0" encoding="utf-8"?>
<sst xmlns="http://schemas.openxmlformats.org/spreadsheetml/2006/main" count="1887" uniqueCount="1712">
  <si>
    <t>EXPORTER:</t>
    <phoneticPr fontId="2"/>
  </si>
  <si>
    <t>FULL DESCRIPTION OF GOODS</t>
    <phoneticPr fontId="2"/>
  </si>
  <si>
    <t>Product</t>
    <phoneticPr fontId="2"/>
  </si>
  <si>
    <t>Unit Value</t>
    <phoneticPr fontId="2"/>
  </si>
  <si>
    <t>I DECLARE ALL THE INFORMATION CONTAINED</t>
  </si>
  <si>
    <t>IN THE INVOICE TO BE TRUE AND CORRECT.</t>
  </si>
  <si>
    <t>Signature:</t>
  </si>
  <si>
    <t>重量</t>
    <rPh sb="0" eb="2">
      <t>ジュウリョウ</t>
    </rPh>
    <phoneticPr fontId="2"/>
  </si>
  <si>
    <t>☝</t>
    <phoneticPr fontId="2"/>
  </si>
  <si>
    <t>金額</t>
    <rPh sb="0" eb="2">
      <t>キンガク</t>
    </rPh>
    <phoneticPr fontId="2"/>
  </si>
  <si>
    <t>COMMERCIAL INVOICE</t>
  </si>
  <si>
    <t>Date of Exportation：</t>
  </si>
  <si>
    <t>Country of</t>
  </si>
  <si>
    <t>Qty</t>
  </si>
  <si>
    <t>Name</t>
  </si>
  <si>
    <t>Origin</t>
  </si>
  <si>
    <t>Currency</t>
  </si>
  <si>
    <t>Primary#</t>
  </si>
  <si>
    <t>Item Name</t>
  </si>
  <si>
    <t>申込年月日</t>
    <phoneticPr fontId="9"/>
  </si>
  <si>
    <t>販売</t>
    <rPh sb="0" eb="2">
      <t>ハンバイ</t>
    </rPh>
    <phoneticPr fontId="9"/>
  </si>
  <si>
    <t>発送する荷物の詳細</t>
    <rPh sb="0" eb="2">
      <t>ハッソウ</t>
    </rPh>
    <rPh sb="4" eb="6">
      <t>ニモツ</t>
    </rPh>
    <rPh sb="7" eb="9">
      <t>ショウサイ</t>
    </rPh>
    <phoneticPr fontId="9"/>
  </si>
  <si>
    <t>お荷物 No</t>
    <phoneticPr fontId="9"/>
  </si>
  <si>
    <t>合計</t>
    <rPh sb="0" eb="2">
      <t>ゴウケイ</t>
    </rPh>
    <phoneticPr fontId="9"/>
  </si>
  <si>
    <t>インボイス作成手数料</t>
  </si>
  <si>
    <t>Page：</t>
    <phoneticPr fontId="9"/>
  </si>
  <si>
    <t>Total</t>
    <phoneticPr fontId="2"/>
  </si>
  <si>
    <t>Value</t>
    <phoneticPr fontId="2"/>
  </si>
  <si>
    <t>サ イ ズ</t>
    <phoneticPr fontId="9"/>
  </si>
  <si>
    <t>横（cm）</t>
    <rPh sb="0" eb="1">
      <t>ヨコ</t>
    </rPh>
    <phoneticPr fontId="9"/>
  </si>
  <si>
    <t>高さ（cm）</t>
    <rPh sb="0" eb="1">
      <t>タカサ</t>
    </rPh>
    <phoneticPr fontId="9"/>
  </si>
  <si>
    <t>送料請求額</t>
  </si>
  <si>
    <t>容積重量
（kg）</t>
    <phoneticPr fontId="2"/>
  </si>
  <si>
    <t>請求重量
（kg）</t>
    <phoneticPr fontId="2"/>
  </si>
  <si>
    <t>ラージサイズ
手数料</t>
    <phoneticPr fontId="2"/>
  </si>
  <si>
    <t>※英数字は、すべて「半角英数字」にてご入力をお願いします。</t>
    <rPh sb="1" eb="4">
      <t>エイスウジ</t>
    </rPh>
    <rPh sb="10" eb="12">
      <t>ハンカク</t>
    </rPh>
    <rPh sb="12" eb="15">
      <t>エイスウジ</t>
    </rPh>
    <phoneticPr fontId="2"/>
  </si>
  <si>
    <t>※必須項目は、すべてご記入をお願いいします。</t>
    <rPh sb="1" eb="3">
      <t>ヒッス</t>
    </rPh>
    <rPh sb="3" eb="5">
      <t>コウモク</t>
    </rPh>
    <phoneticPr fontId="2"/>
  </si>
  <si>
    <t>縦（cm）</t>
  </si>
  <si>
    <t>出荷依頼依頼申込書の数字が飛んでくる</t>
    <rPh sb="0" eb="2">
      <t>シュッカ</t>
    </rPh>
    <rPh sb="2" eb="4">
      <t>イライ</t>
    </rPh>
    <rPh sb="4" eb="6">
      <t>イライ</t>
    </rPh>
    <rPh sb="6" eb="9">
      <t>モウシコミショ</t>
    </rPh>
    <rPh sb="10" eb="12">
      <t>スウジ</t>
    </rPh>
    <rPh sb="13" eb="14">
      <t>ト</t>
    </rPh>
    <phoneticPr fontId="2"/>
  </si>
  <si>
    <t>ラージサイズ取扱手数料</t>
    <phoneticPr fontId="2"/>
  </si>
  <si>
    <t>保険料の計算</t>
    <rPh sb="0" eb="3">
      <t>ホケンリョウ</t>
    </rPh>
    <rPh sb="4" eb="6">
      <t>ケイサン</t>
    </rPh>
    <phoneticPr fontId="2"/>
  </si>
  <si>
    <t>Total Value</t>
    <phoneticPr fontId="2"/>
  </si>
  <si>
    <t>箱#</t>
    <rPh sb="0" eb="1">
      <t>ハコ</t>
    </rPh>
    <phoneticPr fontId="2"/>
  </si>
  <si>
    <t>Girth</t>
    <phoneticPr fontId="2"/>
  </si>
  <si>
    <t>Fee</t>
    <phoneticPr fontId="2"/>
  </si>
  <si>
    <t>計算額</t>
    <rPh sb="0" eb="2">
      <t>ケイサン</t>
    </rPh>
    <rPh sb="2" eb="3">
      <t>ガク</t>
    </rPh>
    <phoneticPr fontId="2"/>
  </si>
  <si>
    <t>確定額</t>
    <rPh sb="0" eb="3">
      <t>カクテイガク</t>
    </rPh>
    <phoneticPr fontId="2"/>
  </si>
  <si>
    <t>SHIP TO:</t>
    <phoneticPr fontId="2"/>
  </si>
  <si>
    <t>FROM:</t>
    <phoneticPr fontId="2"/>
  </si>
  <si>
    <t>IMPORTER:</t>
    <phoneticPr fontId="2"/>
  </si>
  <si>
    <t>SUB-TOTAL</t>
    <phoneticPr fontId="2"/>
  </si>
  <si>
    <t>お問い合わせ先：https://ninja-express.jp/contactus/</t>
    <rPh sb="6" eb="7">
      <t>サキ</t>
    </rPh>
    <phoneticPr fontId="9"/>
  </si>
  <si>
    <t>出荷NG</t>
    <rPh sb="0" eb="2">
      <t>シュッカ</t>
    </rPh>
    <phoneticPr fontId="2"/>
  </si>
  <si>
    <r>
      <rPr>
        <b/>
        <sz val="9"/>
        <color rgb="FFFF0000"/>
        <rFont val="Yu Gothic UI Light"/>
        <family val="3"/>
        <charset val="128"/>
      </rPr>
      <t>※1</t>
    </r>
    <r>
      <rPr>
        <sz val="14"/>
        <rFont val="Yu Gothic UI Light"/>
        <family val="3"/>
        <charset val="128"/>
      </rPr>
      <t>想定サーチャージ費</t>
    </r>
  </si>
  <si>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2"/>
  </si>
  <si>
    <t>輸入の目的</t>
    <rPh sb="0" eb="2">
      <t>ユニュウ</t>
    </rPh>
    <rPh sb="3" eb="5">
      <t>モクテキ</t>
    </rPh>
    <phoneticPr fontId="9"/>
  </si>
  <si>
    <t>縦（inch）</t>
    <phoneticPr fontId="9"/>
  </si>
  <si>
    <t>横（inch）</t>
    <rPh sb="0" eb="1">
      <t>ヨコ</t>
    </rPh>
    <phoneticPr fontId="9"/>
  </si>
  <si>
    <t>高さ（inch）</t>
    <rPh sb="0" eb="1">
      <t>タカサ</t>
    </rPh>
    <phoneticPr fontId="9"/>
  </si>
  <si>
    <t>00280</t>
  </si>
  <si>
    <t>00100</t>
  </si>
  <si>
    <t>00109</t>
  </si>
  <si>
    <t>00185-00186</t>
  </si>
  <si>
    <t>00208</t>
  </si>
  <si>
    <t>00285</t>
  </si>
  <si>
    <t>00300</t>
  </si>
  <si>
    <t>00308</t>
  </si>
  <si>
    <t>00385-00387</t>
  </si>
  <si>
    <t>00400</t>
  </si>
  <si>
    <t>00408</t>
  </si>
  <si>
    <t>00485-00486</t>
  </si>
  <si>
    <t>00500</t>
  </si>
  <si>
    <t>00508</t>
  </si>
  <si>
    <t>00585-00587</t>
  </si>
  <si>
    <t>00600</t>
  </si>
  <si>
    <t>00608</t>
  </si>
  <si>
    <t>00685-00686</t>
  </si>
  <si>
    <t>00700</t>
  </si>
  <si>
    <t>00708</t>
  </si>
  <si>
    <t>00785-00786</t>
  </si>
  <si>
    <t>01000-01006</t>
  </si>
  <si>
    <t>01008-01009</t>
  </si>
  <si>
    <t>01011-01016</t>
  </si>
  <si>
    <t>01085-01087</t>
  </si>
  <si>
    <t>01109</t>
  </si>
  <si>
    <t>01185-01186</t>
  </si>
  <si>
    <t>01200-01201</t>
  </si>
  <si>
    <t>01208</t>
  </si>
  <si>
    <t>01211-01213</t>
  </si>
  <si>
    <t>01285-01286</t>
  </si>
  <si>
    <t>01300-01305</t>
  </si>
  <si>
    <t>01308</t>
  </si>
  <si>
    <t>01385-01386</t>
  </si>
  <si>
    <t>01400-01403</t>
  </si>
  <si>
    <t>01405-01408</t>
  </si>
  <si>
    <t>01411-01412</t>
  </si>
  <si>
    <t>01414</t>
  </si>
  <si>
    <t>01486</t>
  </si>
  <si>
    <t>01500</t>
  </si>
  <si>
    <t>01502-01505</t>
  </si>
  <si>
    <t>01507-01508</t>
  </si>
  <si>
    <t>01585-01586</t>
  </si>
  <si>
    <t>01600-01601</t>
  </si>
  <si>
    <t>01608</t>
  </si>
  <si>
    <t>01685-01686</t>
  </si>
  <si>
    <t>01700</t>
  </si>
  <si>
    <t>01702</t>
  </si>
  <si>
    <t>01708</t>
  </si>
  <si>
    <t>01785-01786</t>
  </si>
  <si>
    <t>01801</t>
  </si>
  <si>
    <t>01803-01804</t>
  </si>
  <si>
    <t>01806-01809</t>
  </si>
  <si>
    <t>01812-01818</t>
  </si>
  <si>
    <t>01821</t>
  </si>
  <si>
    <t>01823-01826</t>
  </si>
  <si>
    <t>01828</t>
  </si>
  <si>
    <t>01831-01835</t>
  </si>
  <si>
    <t>01842-01847</t>
  </si>
  <si>
    <t>01851-01858</t>
  </si>
  <si>
    <t>01901-01905</t>
  </si>
  <si>
    <t>01907-01908</t>
  </si>
  <si>
    <t>01911-01919</t>
  </si>
  <si>
    <t>01921-01927</t>
  </si>
  <si>
    <t>02000-02005</t>
  </si>
  <si>
    <t>02008</t>
  </si>
  <si>
    <t>02085-02087</t>
  </si>
  <si>
    <t>02100-02102</t>
  </si>
  <si>
    <t>02108-02109</t>
  </si>
  <si>
    <t>02185-02186</t>
  </si>
  <si>
    <t>02200-02202</t>
  </si>
  <si>
    <t>02285-02286</t>
  </si>
  <si>
    <t>02300-02301</t>
  </si>
  <si>
    <t>02304</t>
  </si>
  <si>
    <t>02308</t>
  </si>
  <si>
    <t>02311</t>
  </si>
  <si>
    <t>02313</t>
  </si>
  <si>
    <t>02315</t>
  </si>
  <si>
    <t>02317</t>
  </si>
  <si>
    <t>02385</t>
  </si>
  <si>
    <t>02400-02403</t>
  </si>
  <si>
    <t>02485-02486</t>
  </si>
  <si>
    <t>02500-02503</t>
  </si>
  <si>
    <t>02586</t>
  </si>
  <si>
    <t>02600-02601</t>
  </si>
  <si>
    <t>02603-02604</t>
  </si>
  <si>
    <t>02685-02686</t>
  </si>
  <si>
    <t>02700-02706</t>
  </si>
  <si>
    <t>02785</t>
  </si>
  <si>
    <t>02800-02801</t>
  </si>
  <si>
    <t>02803-02807</t>
  </si>
  <si>
    <t>02811</t>
  </si>
  <si>
    <t>02813</t>
  </si>
  <si>
    <t>02821-02827</t>
  </si>
  <si>
    <t>02831-02836</t>
  </si>
  <si>
    <t>02841-02844</t>
  </si>
  <si>
    <t>02851-02854</t>
  </si>
  <si>
    <t>02856-02857</t>
  </si>
  <si>
    <t>02861-02869</t>
  </si>
  <si>
    <t>02871</t>
  </si>
  <si>
    <t>02873-02876</t>
  </si>
  <si>
    <t>02878-02888</t>
  </si>
  <si>
    <t>02901-02908</t>
  </si>
  <si>
    <t>02911-02912</t>
  </si>
  <si>
    <t>02922-02923</t>
  </si>
  <si>
    <t>02925</t>
  </si>
  <si>
    <t>02931-02935</t>
  </si>
  <si>
    <t>02941-02945</t>
  </si>
  <si>
    <t>02955-02957</t>
  </si>
  <si>
    <t>03001</t>
  </si>
  <si>
    <t>03008-03009</t>
  </si>
  <si>
    <t>03012-03015</t>
  </si>
  <si>
    <t>03017</t>
  </si>
  <si>
    <t>03085-03086</t>
  </si>
  <si>
    <t>03100-03102</t>
  </si>
  <si>
    <t>03108</t>
  </si>
  <si>
    <t>03185-03186</t>
  </si>
  <si>
    <t>03300-03301</t>
  </si>
  <si>
    <t>03386</t>
  </si>
  <si>
    <t>03400-03403</t>
  </si>
  <si>
    <t>03485-03486</t>
  </si>
  <si>
    <t>03500-03501</t>
  </si>
  <si>
    <t>03586</t>
  </si>
  <si>
    <t>03600-03605</t>
  </si>
  <si>
    <t>03612-03615</t>
  </si>
  <si>
    <t>03680-03683</t>
  </si>
  <si>
    <t>03685-03687</t>
  </si>
  <si>
    <t>03700-03706</t>
  </si>
  <si>
    <t>03786</t>
  </si>
  <si>
    <t>03800-03802</t>
  </si>
  <si>
    <t>03811-03813</t>
  </si>
  <si>
    <t>03822-03825</t>
  </si>
  <si>
    <t>03827-03828</t>
  </si>
  <si>
    <t>03831-03833</t>
  </si>
  <si>
    <t>03835-03836</t>
  </si>
  <si>
    <t>03838</t>
  </si>
  <si>
    <t>03885</t>
  </si>
  <si>
    <t>03901-03906</t>
  </si>
  <si>
    <t>03908</t>
  </si>
  <si>
    <t>03911-03912</t>
  </si>
  <si>
    <t>03915</t>
  </si>
  <si>
    <t>03917-03918</t>
  </si>
  <si>
    <t>03921-03928</t>
  </si>
  <si>
    <t>03931-03933</t>
  </si>
  <si>
    <t>03935</t>
  </si>
  <si>
    <t>03941-03947</t>
  </si>
  <si>
    <t>03952-03953</t>
  </si>
  <si>
    <t>04000</t>
  </si>
  <si>
    <t>04085-04087</t>
  </si>
  <si>
    <t>04102-04106</t>
  </si>
  <si>
    <t>04108</t>
  </si>
  <si>
    <t>04111-04114</t>
  </si>
  <si>
    <t>04116</t>
  </si>
  <si>
    <t>04185-04187</t>
  </si>
  <si>
    <t>04209</t>
  </si>
  <si>
    <t>04285-04286</t>
  </si>
  <si>
    <t>04300-04305</t>
  </si>
  <si>
    <t>04311-04315</t>
  </si>
  <si>
    <t>04385-04386</t>
  </si>
  <si>
    <t>04400-04402</t>
  </si>
  <si>
    <t>04404</t>
  </si>
  <si>
    <t>04485</t>
  </si>
  <si>
    <t>04500-04503</t>
  </si>
  <si>
    <t>04585-04586</t>
  </si>
  <si>
    <t>04600-04603</t>
  </si>
  <si>
    <t>04605</t>
  </si>
  <si>
    <t>04685-04686</t>
  </si>
  <si>
    <t>04700-04702</t>
  </si>
  <si>
    <t>04785-04787</t>
  </si>
  <si>
    <t>04801</t>
  </si>
  <si>
    <t>04803-04804</t>
  </si>
  <si>
    <t>04806</t>
  </si>
  <si>
    <t>04812-04813</t>
  </si>
  <si>
    <t>04815-04817</t>
  </si>
  <si>
    <t>04821-04826</t>
  </si>
  <si>
    <t>04901-04902</t>
  </si>
  <si>
    <t>04904-04907</t>
  </si>
  <si>
    <t>04911-04917</t>
  </si>
  <si>
    <t>04921-04926</t>
  </si>
  <si>
    <t>04931</t>
  </si>
  <si>
    <t>04933-04935</t>
  </si>
  <si>
    <t>04941</t>
  </si>
  <si>
    <t>04943-04945</t>
  </si>
  <si>
    <t>04947-04948</t>
  </si>
  <si>
    <t>04951</t>
  </si>
  <si>
    <t>04953-04954</t>
  </si>
  <si>
    <t>04956-04958</t>
  </si>
  <si>
    <t>05000</t>
  </si>
  <si>
    <t>05085</t>
  </si>
  <si>
    <t>05100</t>
  </si>
  <si>
    <t>05185-05186</t>
  </si>
  <si>
    <t>05200-05201</t>
  </si>
  <si>
    <t>05203</t>
  </si>
  <si>
    <t>05285-05286</t>
  </si>
  <si>
    <t>05300</t>
  </si>
  <si>
    <t>05308</t>
  </si>
  <si>
    <t>05385-05387</t>
  </si>
  <si>
    <t>05400-05403</t>
  </si>
  <si>
    <t>05486</t>
  </si>
  <si>
    <t>05500-05501</t>
  </si>
  <si>
    <t>05503-05504</t>
  </si>
  <si>
    <t>05523</t>
  </si>
  <si>
    <t>05600-05601</t>
  </si>
  <si>
    <t>05686</t>
  </si>
  <si>
    <t>05700-05701</t>
  </si>
  <si>
    <t>05785</t>
  </si>
  <si>
    <t>05800</t>
  </si>
  <si>
    <t>05802-05804</t>
  </si>
  <si>
    <t>05885</t>
  </si>
  <si>
    <t>05900-05902</t>
  </si>
  <si>
    <t>05904-05906</t>
  </si>
  <si>
    <t>05909</t>
  </si>
  <si>
    <t>05912-05917</t>
  </si>
  <si>
    <t>05919</t>
  </si>
  <si>
    <t>05921-05925</t>
  </si>
  <si>
    <t>05931-05934</t>
  </si>
  <si>
    <t>05986-05987</t>
  </si>
  <si>
    <t>06000</t>
  </si>
  <si>
    <t>06008-06009</t>
  </si>
  <si>
    <t>06085-06087</t>
  </si>
  <si>
    <t>06102</t>
  </si>
  <si>
    <t>06105-06106</t>
  </si>
  <si>
    <t>06111-06114</t>
  </si>
  <si>
    <t>06122-06123</t>
  </si>
  <si>
    <t>06131-06137</t>
  </si>
  <si>
    <t>06200</t>
  </si>
  <si>
    <t>06209</t>
  </si>
  <si>
    <t>06285-06286</t>
  </si>
  <si>
    <t>06300</t>
  </si>
  <si>
    <t>06308</t>
  </si>
  <si>
    <t>06385-06386</t>
  </si>
  <si>
    <t>06408-06409</t>
  </si>
  <si>
    <t>06485-06487</t>
  </si>
  <si>
    <t>06500</t>
  </si>
  <si>
    <t>06585-06586</t>
  </si>
  <si>
    <t>06600</t>
  </si>
  <si>
    <t>06602</t>
  </si>
  <si>
    <t>06685-06687</t>
  </si>
  <si>
    <t>06700</t>
  </si>
  <si>
    <t>06785-06786</t>
  </si>
  <si>
    <t>06800-06801</t>
  </si>
  <si>
    <t>06803-06808</t>
  </si>
  <si>
    <t>06811-06812</t>
  </si>
  <si>
    <t>06821</t>
  </si>
  <si>
    <t>06831</t>
  </si>
  <si>
    <t>06885-06886</t>
  </si>
  <si>
    <t>06902-06903</t>
  </si>
  <si>
    <t>06908</t>
  </si>
  <si>
    <t>06911-06915</t>
  </si>
  <si>
    <t>06985</t>
  </si>
  <si>
    <t>07000</t>
  </si>
  <si>
    <t>07008-07009</t>
  </si>
  <si>
    <t>07080</t>
  </si>
  <si>
    <t>07085-07087</t>
  </si>
  <si>
    <t>07101-07105</t>
  </si>
  <si>
    <t>07107</t>
  </si>
  <si>
    <t>07111-07112</t>
  </si>
  <si>
    <t>07114-07115</t>
  </si>
  <si>
    <t>07181</t>
  </si>
  <si>
    <t>07200</t>
  </si>
  <si>
    <t>07208</t>
  </si>
  <si>
    <t>07286</t>
  </si>
  <si>
    <t>07300-07302</t>
  </si>
  <si>
    <t>07304</t>
  </si>
  <si>
    <t>07311</t>
  </si>
  <si>
    <t>07313</t>
  </si>
  <si>
    <t>07385-07386</t>
  </si>
  <si>
    <t>07400-07401</t>
  </si>
  <si>
    <t>07404</t>
  </si>
  <si>
    <t>07407</t>
  </si>
  <si>
    <t>07411-07412</t>
  </si>
  <si>
    <t>07485-07486</t>
  </si>
  <si>
    <t>07500-07502</t>
  </si>
  <si>
    <t>07585</t>
  </si>
  <si>
    <t>07587</t>
  </si>
  <si>
    <t>07600-07602</t>
  </si>
  <si>
    <t>07685-07687</t>
  </si>
  <si>
    <t>07700-07704</t>
  </si>
  <si>
    <t>07785-07786</t>
  </si>
  <si>
    <t>07801</t>
  </si>
  <si>
    <t>07803</t>
  </si>
  <si>
    <t>07812-07814</t>
  </si>
  <si>
    <t>07816-07817</t>
  </si>
  <si>
    <t>07821-07822</t>
  </si>
  <si>
    <t>07825-07826</t>
  </si>
  <si>
    <t>07831</t>
  </si>
  <si>
    <t>07833-07839</t>
  </si>
  <si>
    <t>07841</t>
  </si>
  <si>
    <t>07844</t>
  </si>
  <si>
    <t>07882-07883</t>
  </si>
  <si>
    <t>07885</t>
  </si>
  <si>
    <t>07888</t>
  </si>
  <si>
    <t>07901-07905</t>
  </si>
  <si>
    <t>07911-07913</t>
  </si>
  <si>
    <t>07915</t>
  </si>
  <si>
    <t>07921-07922</t>
  </si>
  <si>
    <t>07924-07925</t>
  </si>
  <si>
    <t>07984-07986</t>
  </si>
  <si>
    <t>08000-08003</t>
  </si>
  <si>
    <t>08005</t>
  </si>
  <si>
    <t>08008</t>
  </si>
  <si>
    <t>08011-08012</t>
  </si>
  <si>
    <t>08014</t>
  </si>
  <si>
    <t>08021</t>
  </si>
  <si>
    <t>08023-08024</t>
  </si>
  <si>
    <t>08085-08087</t>
  </si>
  <si>
    <t>08100-08103</t>
  </si>
  <si>
    <t>08185</t>
  </si>
  <si>
    <t>08200</t>
  </si>
  <si>
    <t>08203</t>
  </si>
  <si>
    <t>08208</t>
  </si>
  <si>
    <t>08286</t>
  </si>
  <si>
    <t>08300</t>
  </si>
  <si>
    <t>08385-08386</t>
  </si>
  <si>
    <t>08409</t>
  </si>
  <si>
    <t>08485-08486</t>
  </si>
  <si>
    <t>08500</t>
  </si>
  <si>
    <t>08502</t>
  </si>
  <si>
    <t>08504</t>
  </si>
  <si>
    <t>75385-75386</t>
  </si>
  <si>
    <t>75400-75406</t>
  </si>
  <si>
    <t>75408</t>
  </si>
  <si>
    <t>75411-75413</t>
  </si>
  <si>
    <t>75485-75486</t>
  </si>
  <si>
    <t>75500-75502</t>
  </si>
  <si>
    <t>75508</t>
  </si>
  <si>
    <t>75585-75586</t>
  </si>
  <si>
    <t>75600</t>
  </si>
  <si>
    <t>75608</t>
  </si>
  <si>
    <t>75685-75686</t>
  </si>
  <si>
    <t>75700</t>
  </si>
  <si>
    <t>75702</t>
  </si>
  <si>
    <t>75704</t>
  </si>
  <si>
    <t>75785-75786</t>
  </si>
  <si>
    <t>75800-75803</t>
  </si>
  <si>
    <t>75805-75807</t>
  </si>
  <si>
    <t>75885-75886</t>
  </si>
  <si>
    <t>75901-75902</t>
  </si>
  <si>
    <t>75912-75916</t>
  </si>
  <si>
    <t>75921-75923</t>
  </si>
  <si>
    <t>75931-75938</t>
  </si>
  <si>
    <t>75941-75942</t>
  </si>
  <si>
    <t>75944-75947</t>
  </si>
  <si>
    <t>75951-75953</t>
  </si>
  <si>
    <t>75955</t>
  </si>
  <si>
    <t>75961</t>
  </si>
  <si>
    <t>75963</t>
  </si>
  <si>
    <t>75965-75966</t>
  </si>
  <si>
    <t>76000</t>
  </si>
  <si>
    <t>76085-76086</t>
  </si>
  <si>
    <t>76101</t>
  </si>
  <si>
    <t>76103-76104</t>
  </si>
  <si>
    <t>76106-76109</t>
  </si>
  <si>
    <t>76114-76117</t>
  </si>
  <si>
    <t>76121-76124</t>
  </si>
  <si>
    <t>76131</t>
  </si>
  <si>
    <t>76141</t>
  </si>
  <si>
    <t>76143-76144</t>
  </si>
  <si>
    <t>76146</t>
  </si>
  <si>
    <t>76180</t>
  </si>
  <si>
    <t>76185-76186</t>
  </si>
  <si>
    <t>76200</t>
  </si>
  <si>
    <t>76285-76286</t>
  </si>
  <si>
    <t>76300-76302</t>
  </si>
  <si>
    <t>76385-76386</t>
  </si>
  <si>
    <t>76400</t>
  </si>
  <si>
    <t>76485</t>
  </si>
  <si>
    <t>76500</t>
  </si>
  <si>
    <t>76585-76586</t>
  </si>
  <si>
    <t>76600</t>
  </si>
  <si>
    <t>76602</t>
  </si>
  <si>
    <t>76685</t>
  </si>
  <si>
    <t>76700</t>
  </si>
  <si>
    <t>76785</t>
  </si>
  <si>
    <t>76801</t>
  </si>
  <si>
    <t>76885-76886</t>
  </si>
  <si>
    <t>76901-76904</t>
  </si>
  <si>
    <t>76911</t>
  </si>
  <si>
    <t>76914-76915</t>
  </si>
  <si>
    <t>76923-76927</t>
  </si>
  <si>
    <t>76929</t>
  </si>
  <si>
    <t>77000</t>
  </si>
  <si>
    <t>77008-77009</t>
  </si>
  <si>
    <t>77080</t>
  </si>
  <si>
    <t>77085-77087</t>
  </si>
  <si>
    <t>77101-77103</t>
  </si>
  <si>
    <t>77111-77117</t>
  </si>
  <si>
    <t>77121</t>
  </si>
  <si>
    <t>77123</t>
  </si>
  <si>
    <t>77125</t>
  </si>
  <si>
    <t>77132-77134</t>
  </si>
  <si>
    <t>77141</t>
  </si>
  <si>
    <t>77142</t>
  </si>
  <si>
    <t>77143</t>
  </si>
  <si>
    <t>77145</t>
  </si>
  <si>
    <t>77151</t>
  </si>
  <si>
    <t>77152-77155</t>
  </si>
  <si>
    <t>77161</t>
  </si>
  <si>
    <t>77163-77165</t>
  </si>
  <si>
    <t>77200</t>
  </si>
  <si>
    <t>77285-77286</t>
  </si>
  <si>
    <t>77300</t>
  </si>
  <si>
    <t>77385-77386</t>
  </si>
  <si>
    <t>77400</t>
  </si>
  <si>
    <t>77417</t>
  </si>
  <si>
    <t>77485</t>
  </si>
  <si>
    <t>77500-77505</t>
  </si>
  <si>
    <t>77585</t>
  </si>
  <si>
    <t>77600</t>
  </si>
  <si>
    <t>77685-77686</t>
  </si>
  <si>
    <t>77700</t>
  </si>
  <si>
    <t>77703</t>
  </si>
  <si>
    <t>77800-77802</t>
  </si>
  <si>
    <t>77852</t>
  </si>
  <si>
    <t>77885</t>
  </si>
  <si>
    <t>77901-77903</t>
  </si>
  <si>
    <t>77911-77912</t>
  </si>
  <si>
    <t>77914-77917</t>
  </si>
  <si>
    <t>77921</t>
  </si>
  <si>
    <t>77923</t>
  </si>
  <si>
    <t>77931-77935</t>
  </si>
  <si>
    <t>77936-77937</t>
  </si>
  <si>
    <t>77941</t>
  </si>
  <si>
    <t>77943-77944</t>
  </si>
  <si>
    <t>77947-77948</t>
  </si>
  <si>
    <t>77951</t>
  </si>
  <si>
    <t>77953-77954</t>
  </si>
  <si>
    <t>78000</t>
  </si>
  <si>
    <t>78008-78009</t>
  </si>
  <si>
    <t>78080</t>
  </si>
  <si>
    <t>78085-78086</t>
  </si>
  <si>
    <t>78100-78103</t>
  </si>
  <si>
    <t>78111</t>
  </si>
  <si>
    <t>78113</t>
  </si>
  <si>
    <t>78115-78119</t>
  </si>
  <si>
    <t>78121</t>
  </si>
  <si>
    <t>78123-78126</t>
  </si>
  <si>
    <t>78131-78137</t>
  </si>
  <si>
    <t>78142</t>
  </si>
  <si>
    <t>78144-78146</t>
  </si>
  <si>
    <t>78151-78154</t>
  </si>
  <si>
    <t>78156-78157</t>
  </si>
  <si>
    <t>78162</t>
  </si>
  <si>
    <t>78164</t>
  </si>
  <si>
    <t>78167-78168</t>
  </si>
  <si>
    <t>78171-78174</t>
  </si>
  <si>
    <t>78181</t>
  </si>
  <si>
    <t>78185</t>
  </si>
  <si>
    <t>78187</t>
  </si>
  <si>
    <t>78200</t>
  </si>
  <si>
    <t>78285</t>
  </si>
  <si>
    <t>78300</t>
  </si>
  <si>
    <t>78385</t>
  </si>
  <si>
    <t>78400</t>
  </si>
  <si>
    <t>78402</t>
  </si>
  <si>
    <t>78485</t>
  </si>
  <si>
    <t>78500-78502</t>
  </si>
  <si>
    <t>78504-78507</t>
  </si>
  <si>
    <t>78585-78586</t>
  </si>
  <si>
    <t>78600</t>
  </si>
  <si>
    <t>78603</t>
  </si>
  <si>
    <t>78605</t>
  </si>
  <si>
    <t>78685</t>
  </si>
  <si>
    <t>78700-78708</t>
  </si>
  <si>
    <t>78711-78716</t>
  </si>
  <si>
    <t>78785</t>
  </si>
  <si>
    <t>78800</t>
  </si>
  <si>
    <t>78802-78803</t>
  </si>
  <si>
    <t>78806-78807</t>
  </si>
  <si>
    <t>78885-78886</t>
  </si>
  <si>
    <t>78901-78905</t>
  </si>
  <si>
    <t>78912-78914</t>
  </si>
  <si>
    <t>78917</t>
  </si>
  <si>
    <t>78919</t>
  </si>
  <si>
    <t>79000</t>
  </si>
  <si>
    <t>79008-79009</t>
  </si>
  <si>
    <t>79085-79087</t>
  </si>
  <si>
    <t>79100-79103</t>
  </si>
  <si>
    <t>79105</t>
  </si>
  <si>
    <t>79111</t>
  </si>
  <si>
    <t>79112</t>
  </si>
  <si>
    <t>79115</t>
  </si>
  <si>
    <t>79117-79118</t>
  </si>
  <si>
    <t>79121-79122</t>
  </si>
  <si>
    <t>79131-79132</t>
  </si>
  <si>
    <t>79133</t>
  </si>
  <si>
    <t>79135</t>
  </si>
  <si>
    <t>79143-79145</t>
  </si>
  <si>
    <t>79180</t>
  </si>
  <si>
    <t>79185-79186</t>
  </si>
  <si>
    <t>79200</t>
  </si>
  <si>
    <t>79208</t>
  </si>
  <si>
    <t>79285-79286</t>
  </si>
  <si>
    <t>79300-79302</t>
  </si>
  <si>
    <t>79385-79386</t>
  </si>
  <si>
    <t>79400-79401</t>
  </si>
  <si>
    <t>79408</t>
  </si>
  <si>
    <t>79411</t>
  </si>
  <si>
    <t>79413-79414</t>
  </si>
  <si>
    <t>79421-79423</t>
  </si>
  <si>
    <t>79424-79425</t>
  </si>
  <si>
    <t>79485-79486</t>
  </si>
  <si>
    <t>79500</t>
  </si>
  <si>
    <t>79503</t>
  </si>
  <si>
    <t>79585-79586</t>
  </si>
  <si>
    <t>79600-79606</t>
  </si>
  <si>
    <t>79608-79609</t>
  </si>
  <si>
    <t>79680</t>
  </si>
  <si>
    <t>79685</t>
  </si>
  <si>
    <t>79700-79702</t>
  </si>
  <si>
    <t>79711-79714</t>
  </si>
  <si>
    <t>79715-79716</t>
  </si>
  <si>
    <t>79717</t>
  </si>
  <si>
    <t>79785</t>
  </si>
  <si>
    <t>79800-79802</t>
  </si>
  <si>
    <t>79811</t>
  </si>
  <si>
    <t>79813</t>
  </si>
  <si>
    <t>79815</t>
  </si>
  <si>
    <t>79821</t>
  </si>
  <si>
    <t>79832-79833</t>
  </si>
  <si>
    <t>79837</t>
  </si>
  <si>
    <t>79841-79844</t>
  </si>
  <si>
    <t>79885-79886</t>
  </si>
  <si>
    <t>79901</t>
  </si>
  <si>
    <t>79903-79904</t>
  </si>
  <si>
    <t>79906-79907</t>
  </si>
  <si>
    <t>79911</t>
  </si>
  <si>
    <t>79913</t>
  </si>
  <si>
    <t>79915-79916</t>
  </si>
  <si>
    <t>79921-79924</t>
  </si>
  <si>
    <t>79926</t>
  </si>
  <si>
    <t>79931-79934</t>
  </si>
  <si>
    <t>79937</t>
  </si>
  <si>
    <t>80003</t>
  </si>
  <si>
    <t>80700-80701</t>
  </si>
  <si>
    <t>80713</t>
  </si>
  <si>
    <t>80785</t>
  </si>
  <si>
    <t>80900</t>
  </si>
  <si>
    <t>81101</t>
  </si>
  <si>
    <t>81112</t>
  </si>
  <si>
    <t>81121-81125</t>
  </si>
  <si>
    <t>81131-81135</t>
  </si>
  <si>
    <t>81137</t>
  </si>
  <si>
    <t>81141-81143</t>
  </si>
  <si>
    <t>81151-81155</t>
  </si>
  <si>
    <t>81157</t>
  </si>
  <si>
    <t>81600</t>
  </si>
  <si>
    <t>81608</t>
  </si>
  <si>
    <t>81685-81686</t>
  </si>
  <si>
    <t>81700-81705</t>
  </si>
  <si>
    <t>81711-81717</t>
  </si>
  <si>
    <t>81722-81723</t>
  </si>
  <si>
    <t>81911</t>
  </si>
  <si>
    <t>81913</t>
  </si>
  <si>
    <t>81915-81916</t>
  </si>
  <si>
    <t>82000-82003</t>
  </si>
  <si>
    <t>82005-82007</t>
  </si>
  <si>
    <t>82011</t>
  </si>
  <si>
    <t>82085-82086</t>
  </si>
  <si>
    <t>82100</t>
  </si>
  <si>
    <t>82185</t>
  </si>
  <si>
    <t>82200-82201</t>
  </si>
  <si>
    <t>82211-82214</t>
  </si>
  <si>
    <t>82285-82286</t>
  </si>
  <si>
    <t>82300</t>
  </si>
  <si>
    <t>82385</t>
  </si>
  <si>
    <t>82400-82402</t>
  </si>
  <si>
    <t>82404-82408</t>
  </si>
  <si>
    <t>82485-82486</t>
  </si>
  <si>
    <t>82500</t>
  </si>
  <si>
    <t>82585-82586</t>
  </si>
  <si>
    <t>82600</t>
  </si>
  <si>
    <t>82685-82686</t>
  </si>
  <si>
    <t>82700</t>
  </si>
  <si>
    <t>82785</t>
  </si>
  <si>
    <t>82800</t>
  </si>
  <si>
    <t>82885</t>
  </si>
  <si>
    <t>82901</t>
  </si>
  <si>
    <t>82903</t>
  </si>
  <si>
    <t>83001-83002</t>
  </si>
  <si>
    <t>83004</t>
  </si>
  <si>
    <t>83011-83012</t>
  </si>
  <si>
    <t>83100</t>
  </si>
  <si>
    <t>83185-83186</t>
  </si>
  <si>
    <t>83200</t>
  </si>
  <si>
    <t>83208</t>
  </si>
  <si>
    <t>83400</t>
  </si>
  <si>
    <t>83402</t>
  </si>
  <si>
    <t>83411-83412</t>
  </si>
  <si>
    <t>83414</t>
  </si>
  <si>
    <t>83485</t>
  </si>
  <si>
    <t>83500-83501</t>
  </si>
  <si>
    <t>83800</t>
  </si>
  <si>
    <t>83802</t>
  </si>
  <si>
    <t>83808</t>
  </si>
  <si>
    <t>83813</t>
  </si>
  <si>
    <t>83815-83817</t>
  </si>
  <si>
    <t>83902</t>
  </si>
  <si>
    <t>83912-83914</t>
  </si>
  <si>
    <t>84000</t>
  </si>
  <si>
    <t>84002</t>
  </si>
  <si>
    <t>84005</t>
  </si>
  <si>
    <t>84008</t>
  </si>
  <si>
    <t>84021-84022</t>
  </si>
  <si>
    <t>84085</t>
  </si>
  <si>
    <t>84202-84203</t>
  </si>
  <si>
    <t>84285-84286</t>
  </si>
  <si>
    <t>84300-84303</t>
  </si>
  <si>
    <t>84385-84386</t>
  </si>
  <si>
    <t>84400</t>
  </si>
  <si>
    <t>84485-84486</t>
  </si>
  <si>
    <t>84500</t>
  </si>
  <si>
    <t>84585</t>
  </si>
  <si>
    <t>84600</t>
  </si>
  <si>
    <t>84685</t>
  </si>
  <si>
    <t>84700-84701</t>
  </si>
  <si>
    <t>84703-84704</t>
  </si>
  <si>
    <t>84708</t>
  </si>
  <si>
    <t>84711-84712</t>
  </si>
  <si>
    <t>84714-84715</t>
  </si>
  <si>
    <t>84785-84786</t>
  </si>
  <si>
    <t>84800-84801</t>
  </si>
  <si>
    <t>84804</t>
  </si>
  <si>
    <t>84885</t>
  </si>
  <si>
    <t>84900</t>
  </si>
  <si>
    <t>84902-84905</t>
  </si>
  <si>
    <t>84909</t>
  </si>
  <si>
    <t>84911-84914</t>
  </si>
  <si>
    <t>84916</t>
  </si>
  <si>
    <t>84921-84923</t>
  </si>
  <si>
    <t>84931-84932</t>
  </si>
  <si>
    <t>84941-84942</t>
  </si>
  <si>
    <t>84951-84952</t>
  </si>
  <si>
    <t>84985</t>
  </si>
  <si>
    <t>85000</t>
  </si>
  <si>
    <t>85008-85009</t>
  </si>
  <si>
    <t>85085-85086</t>
  </si>
  <si>
    <t>85101-85105</t>
  </si>
  <si>
    <t>85111-85113</t>
  </si>
  <si>
    <t>85121-85124</t>
  </si>
  <si>
    <t>85131-85135</t>
  </si>
  <si>
    <t>85280-85281</t>
  </si>
  <si>
    <t>85285-85287</t>
  </si>
  <si>
    <t>85300</t>
  </si>
  <si>
    <t>85302-85307</t>
  </si>
  <si>
    <t>85321-85324</t>
  </si>
  <si>
    <t>85331</t>
  </si>
  <si>
    <t>85333</t>
  </si>
  <si>
    <t>85385-85386</t>
  </si>
  <si>
    <t>85400-85407</t>
  </si>
  <si>
    <t>85411</t>
  </si>
  <si>
    <t>85485-85486</t>
  </si>
  <si>
    <t>85500</t>
  </si>
  <si>
    <t>85508</t>
  </si>
  <si>
    <t>85585-85586</t>
  </si>
  <si>
    <t>85600</t>
  </si>
  <si>
    <t>85608</t>
  </si>
  <si>
    <t>85701</t>
  </si>
  <si>
    <t>85703-85704</t>
  </si>
  <si>
    <t>85708</t>
  </si>
  <si>
    <t>85711-85712</t>
  </si>
  <si>
    <t>85722-85725</t>
  </si>
  <si>
    <t>85731-85733</t>
  </si>
  <si>
    <t>85741-85742</t>
  </si>
  <si>
    <t>85744-85749</t>
  </si>
  <si>
    <t>85785-85786</t>
  </si>
  <si>
    <t>85809</t>
  </si>
  <si>
    <t>85885</t>
  </si>
  <si>
    <t>85901</t>
  </si>
  <si>
    <t>85903-85904</t>
  </si>
  <si>
    <t>85911-85915</t>
  </si>
  <si>
    <t>85921-85926</t>
  </si>
  <si>
    <t>85931-85932</t>
  </si>
  <si>
    <t>85934</t>
  </si>
  <si>
    <t>85936-85939</t>
  </si>
  <si>
    <t>85943</t>
  </si>
  <si>
    <t>85945</t>
  </si>
  <si>
    <t>85947-85948</t>
  </si>
  <si>
    <t>85951</t>
  </si>
  <si>
    <t>85953</t>
  </si>
  <si>
    <t>85955</t>
  </si>
  <si>
    <t>85957-85958</t>
  </si>
  <si>
    <t>85961-85964</t>
  </si>
  <si>
    <t>86103-86106</t>
  </si>
  <si>
    <t>86108-86109</t>
  </si>
  <si>
    <t>86114</t>
  </si>
  <si>
    <t>86116</t>
  </si>
  <si>
    <t>86124</t>
  </si>
  <si>
    <t>86131-86139</t>
  </si>
  <si>
    <t>86141-86144</t>
  </si>
  <si>
    <t>86146-86147</t>
  </si>
  <si>
    <t>86154</t>
  </si>
  <si>
    <t>86161</t>
  </si>
  <si>
    <t>86163-86165</t>
  </si>
  <si>
    <t>86172-86173</t>
  </si>
  <si>
    <t>86300-86301</t>
  </si>
  <si>
    <t>86311-86312</t>
  </si>
  <si>
    <t>86314-86315</t>
  </si>
  <si>
    <t>86317</t>
  </si>
  <si>
    <t>86319</t>
  </si>
  <si>
    <t>86321-86326</t>
  </si>
  <si>
    <t>86328</t>
  </si>
  <si>
    <t>86385-86386</t>
  </si>
  <si>
    <t>86400-86401</t>
  </si>
  <si>
    <t>86485-86486</t>
  </si>
  <si>
    <t>86500-86501</t>
  </si>
  <si>
    <t>86585</t>
  </si>
  <si>
    <t>86600-86603</t>
  </si>
  <si>
    <t>86608</t>
  </si>
  <si>
    <t>86685-86686</t>
  </si>
  <si>
    <t>86700-86702</t>
  </si>
  <si>
    <t>86785</t>
  </si>
  <si>
    <t>86800-86808</t>
  </si>
  <si>
    <t>86885-86886</t>
  </si>
  <si>
    <t>86901-86906</t>
  </si>
  <si>
    <t>86914-86916</t>
  </si>
  <si>
    <t>86918</t>
  </si>
  <si>
    <t>86922-86928</t>
  </si>
  <si>
    <t>86931-86932</t>
  </si>
  <si>
    <t>86934</t>
  </si>
  <si>
    <t>86936-86937</t>
  </si>
  <si>
    <t>86942-86948</t>
  </si>
  <si>
    <t>86951-86956</t>
  </si>
  <si>
    <t>86961-86964</t>
  </si>
  <si>
    <t>87000-87004</t>
  </si>
  <si>
    <t>87008-87009</t>
  </si>
  <si>
    <t>87011-87012</t>
  </si>
  <si>
    <t>87085-87086</t>
  </si>
  <si>
    <t>87100-87104</t>
  </si>
  <si>
    <t>87107-87109</t>
  </si>
  <si>
    <t>87185-87186</t>
  </si>
  <si>
    <t>87200-87201</t>
  </si>
  <si>
    <t>87203-87208</t>
  </si>
  <si>
    <t>87211-87216</t>
  </si>
  <si>
    <t>87300</t>
  </si>
  <si>
    <t>87302-87306</t>
  </si>
  <si>
    <t>87385</t>
  </si>
  <si>
    <t>87400</t>
  </si>
  <si>
    <t>87408-87409</t>
  </si>
  <si>
    <t>87485-87486</t>
  </si>
  <si>
    <t>87500</t>
  </si>
  <si>
    <t>87502-87503</t>
  </si>
  <si>
    <t>87585-87586</t>
  </si>
  <si>
    <t>87600-87602</t>
  </si>
  <si>
    <t>87608</t>
  </si>
  <si>
    <t>87611-87615</t>
  </si>
  <si>
    <t>87621-87624</t>
  </si>
  <si>
    <t>87685-87686</t>
  </si>
  <si>
    <t>87700-87703</t>
  </si>
  <si>
    <t>87711-87713</t>
  </si>
  <si>
    <t>87785-87786</t>
  </si>
  <si>
    <t>87800-87802</t>
  </si>
  <si>
    <t>87804-87805</t>
  </si>
  <si>
    <t>87885</t>
  </si>
  <si>
    <t>87901-87909</t>
  </si>
  <si>
    <t>87911</t>
  </si>
  <si>
    <t>87913</t>
  </si>
  <si>
    <t>87915</t>
  </si>
  <si>
    <t>87921-87922</t>
  </si>
  <si>
    <t>87924-87926</t>
  </si>
  <si>
    <t>87931-87934</t>
  </si>
  <si>
    <t>87941-87949</t>
  </si>
  <si>
    <t>87951</t>
  </si>
  <si>
    <t>87954-87955</t>
  </si>
  <si>
    <t>87961-87964</t>
  </si>
  <si>
    <t>87966-87969</t>
  </si>
  <si>
    <t>87971-87975</t>
  </si>
  <si>
    <t>87977-87978</t>
  </si>
  <si>
    <t>88000-88003</t>
  </si>
  <si>
    <t>88008-88009</t>
  </si>
  <si>
    <t>88011-88013</t>
  </si>
  <si>
    <t>88021-88023</t>
  </si>
  <si>
    <t>88085-88087</t>
  </si>
  <si>
    <t>88100-88101</t>
  </si>
  <si>
    <t>88111-88114</t>
  </si>
  <si>
    <t>88185</t>
  </si>
  <si>
    <t>88200-88204</t>
  </si>
  <si>
    <t>88208</t>
  </si>
  <si>
    <t>88211-88212</t>
  </si>
  <si>
    <t>88214</t>
  </si>
  <si>
    <t>88216</t>
  </si>
  <si>
    <t>88285-88286</t>
  </si>
  <si>
    <t>88300-88304</t>
  </si>
  <si>
    <t>88311-88314</t>
  </si>
  <si>
    <t>88316</t>
  </si>
  <si>
    <t>88385</t>
  </si>
  <si>
    <t>88400-88401</t>
  </si>
  <si>
    <t>88486</t>
  </si>
  <si>
    <t>88500-88502</t>
  </si>
  <si>
    <t>88511-88513</t>
  </si>
  <si>
    <t>88585-88586</t>
  </si>
  <si>
    <t>88600-88602</t>
  </si>
  <si>
    <t>88685-88686</t>
  </si>
  <si>
    <t>88700-88701</t>
  </si>
  <si>
    <t>88785-88786</t>
  </si>
  <si>
    <t>88800</t>
  </si>
  <si>
    <t>88802</t>
  </si>
  <si>
    <t>88885</t>
  </si>
  <si>
    <t>88901</t>
  </si>
  <si>
    <t>88903</t>
  </si>
  <si>
    <t>88905-88906</t>
  </si>
  <si>
    <t>88909</t>
  </si>
  <si>
    <t>88911-88914</t>
  </si>
  <si>
    <t>88916-88919</t>
  </si>
  <si>
    <t>88921</t>
  </si>
  <si>
    <t>88923-88925</t>
  </si>
  <si>
    <t>88931-88933</t>
  </si>
  <si>
    <t>88935</t>
  </si>
  <si>
    <t>88941-88946</t>
  </si>
  <si>
    <t>89000</t>
  </si>
  <si>
    <t>89009</t>
  </si>
  <si>
    <t>89085-89087</t>
  </si>
  <si>
    <t>89101-89107</t>
  </si>
  <si>
    <t>89109</t>
  </si>
  <si>
    <t>89111-89115</t>
  </si>
  <si>
    <t>89121</t>
  </si>
  <si>
    <t>89123</t>
  </si>
  <si>
    <t>89131-89132</t>
  </si>
  <si>
    <t>89134</t>
  </si>
  <si>
    <t>89136-89137</t>
  </si>
  <si>
    <t>89142-89144</t>
  </si>
  <si>
    <t>89151-89153</t>
  </si>
  <si>
    <t>89161-89162</t>
  </si>
  <si>
    <t>89171</t>
  </si>
  <si>
    <t>89174</t>
  </si>
  <si>
    <t>89176-89177</t>
  </si>
  <si>
    <t>89181-89183</t>
  </si>
  <si>
    <t>89191-89193</t>
  </si>
  <si>
    <t>89208</t>
  </si>
  <si>
    <t>89285-89286</t>
  </si>
  <si>
    <t>89300-89302</t>
  </si>
  <si>
    <t>89311-89312</t>
  </si>
  <si>
    <t>89314-89316</t>
  </si>
  <si>
    <t>89323-89326</t>
  </si>
  <si>
    <t>89385-89386</t>
  </si>
  <si>
    <t>89400-89401</t>
  </si>
  <si>
    <t>89403-89407</t>
  </si>
  <si>
    <t>89411-89413</t>
  </si>
  <si>
    <t>89415</t>
  </si>
  <si>
    <t>89417-89418</t>
  </si>
  <si>
    <t>89421-89426</t>
  </si>
  <si>
    <t>89431-89436</t>
  </si>
  <si>
    <t>89485-89486</t>
  </si>
  <si>
    <t>89500-89502</t>
  </si>
  <si>
    <t>89511-89512</t>
  </si>
  <si>
    <t>89514-89515</t>
  </si>
  <si>
    <t>89517-89518</t>
  </si>
  <si>
    <t>89521-89522</t>
  </si>
  <si>
    <t>89524-89528</t>
  </si>
  <si>
    <t>89585-89586</t>
  </si>
  <si>
    <t>89600</t>
  </si>
  <si>
    <t>89611-89616</t>
  </si>
  <si>
    <t>89686</t>
  </si>
  <si>
    <t>89700-89703</t>
  </si>
  <si>
    <t>89711-89713</t>
  </si>
  <si>
    <t>89785</t>
  </si>
  <si>
    <t>89800-89802</t>
  </si>
  <si>
    <t>89885</t>
  </si>
  <si>
    <t>89901-89905</t>
  </si>
  <si>
    <t>89911-89919</t>
  </si>
  <si>
    <t>89921-89925</t>
  </si>
  <si>
    <t>89927</t>
  </si>
  <si>
    <t>89931-89936</t>
  </si>
  <si>
    <t>89941-89946</t>
  </si>
  <si>
    <t>89951-89956</t>
  </si>
  <si>
    <t>89961-89966</t>
  </si>
  <si>
    <t>89971-89976</t>
  </si>
  <si>
    <t>89981-89986</t>
  </si>
  <si>
    <t>90000</t>
  </si>
  <si>
    <t>90085-90087</t>
  </si>
  <si>
    <t>90101-90106</t>
  </si>
  <si>
    <t>90111-90115</t>
  </si>
  <si>
    <t>90121-90127</t>
  </si>
  <si>
    <t>90131</t>
  </si>
  <si>
    <t>90133-90139</t>
  </si>
  <si>
    <t>90200</t>
  </si>
  <si>
    <t>90285</t>
  </si>
  <si>
    <t>90301-90302</t>
  </si>
  <si>
    <t>90308</t>
  </si>
  <si>
    <t>90386</t>
  </si>
  <si>
    <t>90400-90404</t>
  </si>
  <si>
    <t>90411-90413</t>
  </si>
  <si>
    <t>90421-90424</t>
  </si>
  <si>
    <t>90485</t>
  </si>
  <si>
    <t>90500</t>
  </si>
  <si>
    <t>90502</t>
  </si>
  <si>
    <t>90504-90507</t>
  </si>
  <si>
    <t>90511-90516</t>
  </si>
  <si>
    <t>90521-90522</t>
  </si>
  <si>
    <t>90585-90586</t>
  </si>
  <si>
    <t>90600-90606</t>
  </si>
  <si>
    <t>90685-90686</t>
  </si>
  <si>
    <t>90700</t>
  </si>
  <si>
    <t>90702-90704</t>
  </si>
  <si>
    <t>90711-90715</t>
  </si>
  <si>
    <t>90717-90718</t>
  </si>
  <si>
    <t>90785</t>
  </si>
  <si>
    <t>91002-91003</t>
  </si>
  <si>
    <t>91011-91013</t>
  </si>
  <si>
    <t>91022-91025</t>
  </si>
  <si>
    <t>91036</t>
  </si>
  <si>
    <t>91041-91042</t>
  </si>
  <si>
    <t>91100</t>
  </si>
  <si>
    <t>91108</t>
  </si>
  <si>
    <t>91185-91186</t>
  </si>
  <si>
    <t>91200-91202</t>
  </si>
  <si>
    <t>91204</t>
  </si>
  <si>
    <t>91208</t>
  </si>
  <si>
    <t>91285-91286</t>
  </si>
  <si>
    <t>91300</t>
  </si>
  <si>
    <t>91385-91386</t>
  </si>
  <si>
    <t>91400-91403</t>
  </si>
  <si>
    <t>91408</t>
  </si>
  <si>
    <t>91502</t>
  </si>
  <si>
    <t>91511</t>
  </si>
  <si>
    <t>91601-91604</t>
  </si>
  <si>
    <t>91700-91703</t>
  </si>
  <si>
    <t>91901-91902</t>
  </si>
  <si>
    <t>91904-91908</t>
  </si>
  <si>
    <t>91911-91915</t>
  </si>
  <si>
    <t>91921-91923</t>
  </si>
  <si>
    <t>92000-92001</t>
  </si>
  <si>
    <t>92003</t>
  </si>
  <si>
    <t>92008-92009</t>
  </si>
  <si>
    <t>92011</t>
  </si>
  <si>
    <t>92013</t>
  </si>
  <si>
    <t>92021</t>
  </si>
  <si>
    <t>92023</t>
  </si>
  <si>
    <t>92025</t>
  </si>
  <si>
    <t>92031</t>
  </si>
  <si>
    <t>92082</t>
  </si>
  <si>
    <t>92085-92087</t>
  </si>
  <si>
    <t>92100</t>
  </si>
  <si>
    <t>92180-92181</t>
  </si>
  <si>
    <t>92185-92188</t>
  </si>
  <si>
    <t>92200-92206</t>
  </si>
  <si>
    <t>92208</t>
  </si>
  <si>
    <t>92285-92286</t>
  </si>
  <si>
    <t>92300-92301</t>
  </si>
  <si>
    <t>92303</t>
  </si>
  <si>
    <t>92308-92309</t>
  </si>
  <si>
    <t>92311-92312</t>
  </si>
  <si>
    <t>92385-92386</t>
  </si>
  <si>
    <t>92408</t>
  </si>
  <si>
    <t>92486</t>
  </si>
  <si>
    <t>92500-92506</t>
  </si>
  <si>
    <t>92585-92586</t>
  </si>
  <si>
    <t>92600-92603</t>
  </si>
  <si>
    <t>92608</t>
  </si>
  <si>
    <t>92685-92686</t>
  </si>
  <si>
    <t>92700</t>
  </si>
  <si>
    <t>92702-92706</t>
  </si>
  <si>
    <t>92712-92714</t>
  </si>
  <si>
    <t>92721-92723</t>
  </si>
  <si>
    <t>92786</t>
  </si>
  <si>
    <t>92800</t>
  </si>
  <si>
    <t>92802-92803</t>
  </si>
  <si>
    <t>92885-92886</t>
  </si>
  <si>
    <t>92901-92904</t>
  </si>
  <si>
    <t>92911-92918</t>
  </si>
  <si>
    <t>92921-92923</t>
  </si>
  <si>
    <t>93000-93004</t>
  </si>
  <si>
    <t>93008-93009</t>
  </si>
  <si>
    <t>93012-93014</t>
  </si>
  <si>
    <t>93021-93022</t>
  </si>
  <si>
    <t>93032</t>
  </si>
  <si>
    <t>93085-93087</t>
  </si>
  <si>
    <t>93183-93186</t>
  </si>
  <si>
    <t>93200-93203</t>
  </si>
  <si>
    <t>93208</t>
  </si>
  <si>
    <t>93285-93286</t>
  </si>
  <si>
    <t>93300-93303</t>
  </si>
  <si>
    <t>93308-93309</t>
  </si>
  <si>
    <t>93385-93387</t>
  </si>
  <si>
    <t>93400</t>
  </si>
  <si>
    <t>93485-93486</t>
  </si>
  <si>
    <t>93500-93504</t>
  </si>
  <si>
    <t>93585-93586</t>
  </si>
  <si>
    <t>93600</t>
  </si>
  <si>
    <t>93608</t>
  </si>
  <si>
    <t>93685-93686</t>
  </si>
  <si>
    <t>93700</t>
  </si>
  <si>
    <t>93708</t>
  </si>
  <si>
    <t>93785-93786</t>
  </si>
  <si>
    <t>93800-93802</t>
  </si>
  <si>
    <t>93808</t>
  </si>
  <si>
    <t>93885</t>
  </si>
  <si>
    <t>93900-93907</t>
  </si>
  <si>
    <t>93911-93919</t>
  </si>
  <si>
    <t>93921-93927</t>
  </si>
  <si>
    <t>93935</t>
  </si>
  <si>
    <t>93980-93982</t>
  </si>
  <si>
    <t>93985-93986</t>
  </si>
  <si>
    <t>94001-94002</t>
  </si>
  <si>
    <t>94100</t>
  </si>
  <si>
    <t>94203-94205</t>
  </si>
  <si>
    <t>94211-94215</t>
  </si>
  <si>
    <t>94302-94303</t>
  </si>
  <si>
    <t>94305-94306</t>
  </si>
  <si>
    <t>94400-94403</t>
  </si>
  <si>
    <t>94485</t>
  </si>
  <si>
    <t>94503-94504</t>
  </si>
  <si>
    <t>94515</t>
  </si>
  <si>
    <t>94600-94603</t>
  </si>
  <si>
    <t>94685-94686</t>
  </si>
  <si>
    <t>94702</t>
  </si>
  <si>
    <t>94800-94803</t>
  </si>
  <si>
    <t>94885-94886</t>
  </si>
  <si>
    <t>94901</t>
  </si>
  <si>
    <t>94903-94905</t>
  </si>
  <si>
    <t>94912-94913</t>
  </si>
  <si>
    <t>94916</t>
  </si>
  <si>
    <t>94921-94923</t>
  </si>
  <si>
    <t>94934-94936</t>
  </si>
  <si>
    <t>94943</t>
  </si>
  <si>
    <t>94952-94953</t>
  </si>
  <si>
    <t>94961-94967</t>
  </si>
  <si>
    <t>94971-94975</t>
  </si>
  <si>
    <t>94981-94987</t>
  </si>
  <si>
    <t>95200-95208</t>
  </si>
  <si>
    <t>95212-95216</t>
  </si>
  <si>
    <t>95221-95222</t>
  </si>
  <si>
    <t>95231-95232</t>
  </si>
  <si>
    <t>95234-95235</t>
  </si>
  <si>
    <t>95501</t>
  </si>
  <si>
    <t>95703-95704</t>
  </si>
  <si>
    <t>95800</t>
  </si>
  <si>
    <t>95802</t>
  </si>
  <si>
    <t>95808</t>
  </si>
  <si>
    <t>95915-95922</t>
  </si>
  <si>
    <t>95925-95928</t>
  </si>
  <si>
    <t>95931-95932</t>
  </si>
  <si>
    <t>95934</t>
  </si>
  <si>
    <t>95936</t>
  </si>
  <si>
    <t>95939</t>
  </si>
  <si>
    <t>95943-95946</t>
  </si>
  <si>
    <t>96007</t>
  </si>
  <si>
    <t>96009</t>
  </si>
  <si>
    <t>96014-96018</t>
  </si>
  <si>
    <t>96101</t>
  </si>
  <si>
    <t>96103-96104</t>
  </si>
  <si>
    <t>96180</t>
  </si>
  <si>
    <t>96185-96186</t>
  </si>
  <si>
    <t>96201-96203</t>
  </si>
  <si>
    <t>96205-96206</t>
  </si>
  <si>
    <t>96333-96336</t>
  </si>
  <si>
    <t>96341-96347</t>
  </si>
  <si>
    <t>96351-96356</t>
  </si>
  <si>
    <t>96361-96363</t>
  </si>
  <si>
    <t>96377-96378</t>
  </si>
  <si>
    <t>96381-96384</t>
  </si>
  <si>
    <t>96400-96404</t>
  </si>
  <si>
    <t>96501</t>
  </si>
  <si>
    <t>96600-96601</t>
  </si>
  <si>
    <t>96604-96605</t>
  </si>
  <si>
    <t>96608-96609</t>
  </si>
  <si>
    <t>96686</t>
  </si>
  <si>
    <t>96700</t>
  </si>
  <si>
    <t>96703</t>
  </si>
  <si>
    <t>96705-96706</t>
  </si>
  <si>
    <t>96785</t>
  </si>
  <si>
    <t>96800-96804</t>
  </si>
  <si>
    <t>96806</t>
  </si>
  <si>
    <t>96903</t>
  </si>
  <si>
    <t>96913</t>
  </si>
  <si>
    <t>96916-96917</t>
  </si>
  <si>
    <t>96922</t>
  </si>
  <si>
    <t>96926-96927</t>
  </si>
  <si>
    <t>96931-96932</t>
  </si>
  <si>
    <t>96934-96935</t>
  </si>
  <si>
    <t>96941</t>
  </si>
  <si>
    <t>96943-96947</t>
  </si>
  <si>
    <t>96952-96953</t>
  </si>
  <si>
    <t>96960-96965</t>
  </si>
  <si>
    <t>96972-96975</t>
  </si>
  <si>
    <t>97500</t>
  </si>
  <si>
    <t>97586</t>
  </si>
  <si>
    <t>97600-97601</t>
  </si>
  <si>
    <t>97685</t>
  </si>
  <si>
    <t>97904-97906</t>
  </si>
  <si>
    <t>97911-97917</t>
  </si>
  <si>
    <t>97921</t>
  </si>
  <si>
    <t>97923-97927</t>
  </si>
  <si>
    <t>98102-98105</t>
  </si>
  <si>
    <t>98121-98125</t>
  </si>
  <si>
    <t>98135</t>
  </si>
  <si>
    <t>98141-98144</t>
  </si>
  <si>
    <t>98500-98501</t>
  </si>
  <si>
    <t>98600-98604</t>
  </si>
  <si>
    <t>98607-98608</t>
  </si>
  <si>
    <t>98611</t>
  </si>
  <si>
    <t>98613</t>
  </si>
  <si>
    <t>98621-98625</t>
  </si>
  <si>
    <t>98685</t>
  </si>
  <si>
    <t>98700</t>
  </si>
  <si>
    <t>98703-98707</t>
  </si>
  <si>
    <t>98709</t>
  </si>
  <si>
    <t>98711-98713</t>
  </si>
  <si>
    <t>98720-98723</t>
  </si>
  <si>
    <t>98725</t>
  </si>
  <si>
    <t>98786</t>
  </si>
  <si>
    <t>98800-98806</t>
  </si>
  <si>
    <t>98808-98809</t>
  </si>
  <si>
    <t>98885</t>
  </si>
  <si>
    <t>98901</t>
  </si>
  <si>
    <t>98905-98908</t>
  </si>
  <si>
    <t>98911</t>
  </si>
  <si>
    <t>98921-98923</t>
  </si>
  <si>
    <t>98941-98948</t>
  </si>
  <si>
    <t>98951</t>
  </si>
  <si>
    <t>98953-98956</t>
  </si>
  <si>
    <t>98964</t>
  </si>
  <si>
    <t>98967-98969</t>
  </si>
  <si>
    <t>99003-99004</t>
  </si>
  <si>
    <t>99007</t>
  </si>
  <si>
    <t>99011-99015</t>
  </si>
  <si>
    <t>99108</t>
  </si>
  <si>
    <t>99202-99208</t>
  </si>
  <si>
    <t>99300</t>
  </si>
  <si>
    <t>99500-99502</t>
  </si>
  <si>
    <t>99586</t>
  </si>
  <si>
    <t>99600-99603</t>
  </si>
  <si>
    <t>99685-99686</t>
  </si>
  <si>
    <t>99700-99708</t>
  </si>
  <si>
    <t>99711-99713</t>
  </si>
  <si>
    <t>99785-99786</t>
  </si>
  <si>
    <t>99800-99802</t>
  </si>
  <si>
    <t>99808</t>
  </si>
  <si>
    <t>99885-99886</t>
  </si>
  <si>
    <t>99901-99904</t>
  </si>
  <si>
    <t>99906</t>
  </si>
  <si>
    <t>99911-99915</t>
  </si>
  <si>
    <t>99921-99922</t>
  </si>
  <si>
    <t>99931-99933</t>
  </si>
  <si>
    <t>99935</t>
  </si>
  <si>
    <t>99941-99946</t>
  </si>
  <si>
    <t>99951-99956</t>
  </si>
  <si>
    <t>99961-99964</t>
  </si>
  <si>
    <t>99966-99968</t>
  </si>
  <si>
    <t>99971-99977</t>
  </si>
  <si>
    <t>08508</t>
  </si>
  <si>
    <t>08511-08513</t>
  </si>
  <si>
    <t>08522</t>
  </si>
  <si>
    <t>08585-08586</t>
  </si>
  <si>
    <t>08600-08603</t>
  </si>
  <si>
    <t>08605-08606</t>
  </si>
  <si>
    <t>08610-08612</t>
  </si>
  <si>
    <t>08614</t>
  </si>
  <si>
    <t>08616-08618</t>
  </si>
  <si>
    <t>08700-08701</t>
  </si>
  <si>
    <t>08785-08787</t>
  </si>
  <si>
    <t>08801</t>
  </si>
  <si>
    <t>08803</t>
  </si>
  <si>
    <t>08805-08808</t>
  </si>
  <si>
    <t>08811</t>
  </si>
  <si>
    <t>08813-08817</t>
  </si>
  <si>
    <t>08821-08827</t>
  </si>
  <si>
    <t>08831-08834</t>
  </si>
  <si>
    <t>08901-08903</t>
  </si>
  <si>
    <t>08905-08907</t>
  </si>
  <si>
    <t>08911-08913</t>
  </si>
  <si>
    <t>08915</t>
  </si>
  <si>
    <t>08917-08918</t>
  </si>
  <si>
    <t>08921-08922</t>
  </si>
  <si>
    <t>08924-08927</t>
  </si>
  <si>
    <t>08931-08939</t>
  </si>
  <si>
    <t>08941-08943</t>
  </si>
  <si>
    <t>08952-08956</t>
  </si>
  <si>
    <t>08958</t>
  </si>
  <si>
    <t>09000</t>
  </si>
  <si>
    <t>09008</t>
  </si>
  <si>
    <t>09085-09087</t>
  </si>
  <si>
    <t>09100-09101</t>
  </si>
  <si>
    <t>09104-09105</t>
  </si>
  <si>
    <t>09186</t>
  </si>
  <si>
    <t>09200-09203</t>
  </si>
  <si>
    <t>09285-09286</t>
  </si>
  <si>
    <t>09300-09307</t>
  </si>
  <si>
    <t>09385-09387</t>
  </si>
  <si>
    <t>09400</t>
  </si>
  <si>
    <t>09485-09487</t>
  </si>
  <si>
    <t>09500-09501</t>
  </si>
  <si>
    <t>09503-09504</t>
  </si>
  <si>
    <t>09586</t>
  </si>
  <si>
    <t>09600</t>
  </si>
  <si>
    <t>09685-09686</t>
  </si>
  <si>
    <t>09700-09704</t>
  </si>
  <si>
    <t>09711-09712</t>
  </si>
  <si>
    <t>09785-09786</t>
  </si>
  <si>
    <t>09801</t>
  </si>
  <si>
    <t>09803-09806</t>
  </si>
  <si>
    <t>09812-09819</t>
  </si>
  <si>
    <t>09821-09823</t>
  </si>
  <si>
    <t>09825-09826</t>
  </si>
  <si>
    <t>09828-09829</t>
  </si>
  <si>
    <t>09831-09833</t>
  </si>
  <si>
    <t>09835</t>
  </si>
  <si>
    <t>09841</t>
  </si>
  <si>
    <t>09844-09845</t>
  </si>
  <si>
    <t>09851-09852</t>
  </si>
  <si>
    <t>09854-09855</t>
  </si>
  <si>
    <t>09857-09859</t>
  </si>
  <si>
    <t>09861-09863</t>
  </si>
  <si>
    <t>09865-09867</t>
  </si>
  <si>
    <t>09901-09904</t>
  </si>
  <si>
    <t>09906-09908</t>
  </si>
  <si>
    <t>09911-09915</t>
  </si>
  <si>
    <t>09921-09924</t>
  </si>
  <si>
    <t>09931-09932</t>
  </si>
  <si>
    <t>09934-09936</t>
  </si>
  <si>
    <t>09941</t>
  </si>
  <si>
    <t>09943-09945</t>
  </si>
  <si>
    <t>09951</t>
  </si>
  <si>
    <t>09953</t>
  </si>
  <si>
    <t>09955-09956</t>
  </si>
  <si>
    <t>09961-09965</t>
  </si>
  <si>
    <t>10001-10006</t>
  </si>
  <si>
    <t>10011-10017</t>
  </si>
  <si>
    <t>10021-10022</t>
  </si>
  <si>
    <t>38104</t>
  </si>
  <si>
    <t>38124</t>
  </si>
  <si>
    <t>38127</t>
  </si>
  <si>
    <t>38132-38133</t>
  </si>
  <si>
    <t>38141</t>
  </si>
  <si>
    <t>38143</t>
  </si>
  <si>
    <t>38405</t>
  </si>
  <si>
    <t>38407</t>
  </si>
  <si>
    <t>38411-38414</t>
  </si>
  <si>
    <t>38603</t>
  </si>
  <si>
    <t>38622</t>
  </si>
  <si>
    <t>38911-38913</t>
  </si>
  <si>
    <t>38921-38927</t>
  </si>
  <si>
    <t>39015-39016</t>
  </si>
  <si>
    <t>39503-39507</t>
  </si>
  <si>
    <t>39511</t>
  </si>
  <si>
    <t>39602-39604</t>
  </si>
  <si>
    <t>39701-39703</t>
  </si>
  <si>
    <t>39912-39916</t>
  </si>
  <si>
    <t>39918</t>
  </si>
  <si>
    <t>39921</t>
  </si>
  <si>
    <t>39932</t>
  </si>
  <si>
    <t>39935</t>
  </si>
  <si>
    <t>39953</t>
  </si>
  <si>
    <t>39972-39973</t>
  </si>
  <si>
    <t>39991-39996</t>
  </si>
  <si>
    <t>41011-41014</t>
  </si>
  <si>
    <t>41021-41025</t>
  </si>
  <si>
    <t>41032-41033</t>
  </si>
  <si>
    <t>41035-41036</t>
  </si>
  <si>
    <t>41300-41305</t>
  </si>
  <si>
    <t>41307</t>
  </si>
  <si>
    <t>41385-41386</t>
  </si>
  <si>
    <t>41400</t>
  </si>
  <si>
    <t>41485-41486</t>
  </si>
  <si>
    <t>41500-41501</t>
  </si>
  <si>
    <t>41503</t>
  </si>
  <si>
    <t>41505</t>
  </si>
  <si>
    <t>41901</t>
  </si>
  <si>
    <t>41903</t>
  </si>
  <si>
    <t>42131-42133</t>
  </si>
  <si>
    <t>42801-42804</t>
  </si>
  <si>
    <t>43138-43139</t>
  </si>
  <si>
    <t>43141</t>
  </si>
  <si>
    <t>43706</t>
  </si>
  <si>
    <t>52005</t>
  </si>
  <si>
    <t>52011-52012</t>
  </si>
  <si>
    <t>52014-52016</t>
  </si>
  <si>
    <t>52018</t>
  </si>
  <si>
    <t>52033-52034</t>
  </si>
  <si>
    <t>52103</t>
  </si>
  <si>
    <t>52113</t>
  </si>
  <si>
    <t>52203</t>
  </si>
  <si>
    <t>52602</t>
  </si>
  <si>
    <t>52802</t>
  </si>
  <si>
    <t>52904-52905</t>
  </si>
  <si>
    <t>52907</t>
  </si>
  <si>
    <t>52916</t>
  </si>
  <si>
    <t>52918</t>
  </si>
  <si>
    <t>60102-60105</t>
  </si>
  <si>
    <t>60107</t>
  </si>
  <si>
    <t>61001-61002</t>
  </si>
  <si>
    <t>61911-61914</t>
  </si>
  <si>
    <t>62003</t>
  </si>
  <si>
    <t>62013-62014</t>
  </si>
  <si>
    <t>62085</t>
  </si>
  <si>
    <t>62100-62102</t>
  </si>
  <si>
    <t>62108</t>
  </si>
  <si>
    <t>62185-62186</t>
  </si>
  <si>
    <t>62200</t>
  </si>
  <si>
    <t>62202-62204</t>
  </si>
  <si>
    <t>62286</t>
  </si>
  <si>
    <t>62300-62303</t>
  </si>
  <si>
    <t>62311</t>
  </si>
  <si>
    <t>62385</t>
  </si>
  <si>
    <t>62401</t>
  </si>
  <si>
    <t>62408-62409</t>
  </si>
  <si>
    <t>62485-62486</t>
  </si>
  <si>
    <t>62500-62501</t>
  </si>
  <si>
    <t>62585-62586</t>
  </si>
  <si>
    <t>62600</t>
  </si>
  <si>
    <t>62602</t>
  </si>
  <si>
    <t>62604</t>
  </si>
  <si>
    <t>62685</t>
  </si>
  <si>
    <t>62700-62702</t>
  </si>
  <si>
    <t>62785-62786</t>
  </si>
  <si>
    <t>62901-62903</t>
  </si>
  <si>
    <t>62911-62913</t>
  </si>
  <si>
    <t>62922-62925</t>
  </si>
  <si>
    <t>62931-62932</t>
  </si>
  <si>
    <t>62934-62935</t>
  </si>
  <si>
    <t>63300-63301</t>
  </si>
  <si>
    <t>63700-63702</t>
  </si>
  <si>
    <t>63704</t>
  </si>
  <si>
    <t>63711-63716</t>
  </si>
  <si>
    <t>63802-63806</t>
  </si>
  <si>
    <t>64004</t>
  </si>
  <si>
    <t>64011-64014</t>
  </si>
  <si>
    <t>64200</t>
  </si>
  <si>
    <t>64285</t>
  </si>
  <si>
    <t>64300-64301</t>
  </si>
  <si>
    <t>64303</t>
  </si>
  <si>
    <t>64305-64306</t>
  </si>
  <si>
    <t>64308</t>
  </si>
  <si>
    <t>64400</t>
  </si>
  <si>
    <t>64402</t>
  </si>
  <si>
    <t>64411-64412</t>
  </si>
  <si>
    <t>64486</t>
  </si>
  <si>
    <t>64500</t>
  </si>
  <si>
    <t>64502-64505</t>
  </si>
  <si>
    <t>64585</t>
  </si>
  <si>
    <t>64600-64603</t>
  </si>
  <si>
    <t>64611-64614</t>
  </si>
  <si>
    <t>64685-64686</t>
  </si>
  <si>
    <t>64700</t>
  </si>
  <si>
    <t>64711-64712</t>
  </si>
  <si>
    <t>64715-64717</t>
  </si>
  <si>
    <t>64785</t>
  </si>
  <si>
    <t>64800-64804</t>
  </si>
  <si>
    <t>64885</t>
  </si>
  <si>
    <t>64901</t>
  </si>
  <si>
    <t>64903-64904</t>
  </si>
  <si>
    <t>64911-64915</t>
  </si>
  <si>
    <t>64921-64923</t>
  </si>
  <si>
    <t>64925-64926</t>
  </si>
  <si>
    <t>64931</t>
  </si>
  <si>
    <t>64935-64936</t>
  </si>
  <si>
    <t>64941-64942</t>
  </si>
  <si>
    <t>64944-64945</t>
  </si>
  <si>
    <t>64951</t>
  </si>
  <si>
    <t>64953-64954</t>
  </si>
  <si>
    <t>64961-64962</t>
  </si>
  <si>
    <t>64964-64966</t>
  </si>
  <si>
    <t>64971-64972</t>
  </si>
  <si>
    <t>65111-65114</t>
  </si>
  <si>
    <t>65116</t>
  </si>
  <si>
    <t>65500</t>
  </si>
  <si>
    <t>65508</t>
  </si>
  <si>
    <t>65600-65601</t>
  </si>
  <si>
    <t>65603-65606</t>
  </si>
  <si>
    <t>65609</t>
  </si>
  <si>
    <t>65613</t>
  </si>
  <si>
    <t>65615-65617</t>
  </si>
  <si>
    <t>65621-65625</t>
  </si>
  <si>
    <t>66700-66701</t>
  </si>
  <si>
    <t>66703-66704</t>
  </si>
  <si>
    <t>66711</t>
  </si>
  <si>
    <t>66713</t>
  </si>
  <si>
    <t>66715</t>
  </si>
  <si>
    <t>66785-66786</t>
  </si>
  <si>
    <t>66800</t>
  </si>
  <si>
    <t>66802-66803</t>
  </si>
  <si>
    <t>66808</t>
  </si>
  <si>
    <t>66886</t>
  </si>
  <si>
    <t>66911-66912</t>
  </si>
  <si>
    <t>66921-66928</t>
  </si>
  <si>
    <t>66931</t>
  </si>
  <si>
    <t>66933-66936</t>
  </si>
  <si>
    <t>66938</t>
  </si>
  <si>
    <t>66941-66943</t>
  </si>
  <si>
    <t>66951-66953</t>
  </si>
  <si>
    <t>66961-66969</t>
  </si>
  <si>
    <t>67113</t>
  </si>
  <si>
    <t>67115</t>
  </si>
  <si>
    <t>67121</t>
  </si>
  <si>
    <t>67124</t>
  </si>
  <si>
    <t>67125</t>
  </si>
  <si>
    <t>67132</t>
  </si>
  <si>
    <t>67141-67142</t>
  </si>
  <si>
    <t>67201</t>
  </si>
  <si>
    <t>67307</t>
  </si>
  <si>
    <t>67311-67312</t>
  </si>
  <si>
    <t>67313-67314</t>
  </si>
  <si>
    <t>67503</t>
  </si>
  <si>
    <t>67521-67522</t>
  </si>
  <si>
    <t>67600</t>
  </si>
  <si>
    <t>67608</t>
  </si>
  <si>
    <t>67685-67686</t>
  </si>
  <si>
    <t>67700-67701</t>
  </si>
  <si>
    <t>67785</t>
  </si>
  <si>
    <t>67800-67802</t>
  </si>
  <si>
    <t>67811-67812</t>
  </si>
  <si>
    <t>67902</t>
  </si>
  <si>
    <t>67903</t>
  </si>
  <si>
    <t>67911-67913</t>
  </si>
  <si>
    <t>67923-67924</t>
  </si>
  <si>
    <t>67931</t>
  </si>
  <si>
    <t>67933-67934</t>
  </si>
  <si>
    <t>67941-67943</t>
  </si>
  <si>
    <t>67951-67953</t>
  </si>
  <si>
    <t>67955-67956</t>
  </si>
  <si>
    <t>68000-68009</t>
  </si>
  <si>
    <t>68011-68012</t>
  </si>
  <si>
    <t>68014</t>
  </si>
  <si>
    <t>68080</t>
  </si>
  <si>
    <t>68085-68087</t>
  </si>
  <si>
    <t>68100</t>
  </si>
  <si>
    <t>68185</t>
  </si>
  <si>
    <t>68200-68201</t>
  </si>
  <si>
    <t>68203-68204</t>
  </si>
  <si>
    <t>68206-68209</t>
  </si>
  <si>
    <t>68285-68286</t>
  </si>
  <si>
    <t>68300-68303</t>
  </si>
  <si>
    <t>68308</t>
  </si>
  <si>
    <t>68385-68386</t>
  </si>
  <si>
    <t>68400-68404</t>
  </si>
  <si>
    <t>68485-68486</t>
  </si>
  <si>
    <t>68500-68501</t>
  </si>
  <si>
    <t>68503-68504</t>
  </si>
  <si>
    <t>68585-68586</t>
  </si>
  <si>
    <t>68901-68907</t>
  </si>
  <si>
    <t>68911-68914</t>
  </si>
  <si>
    <t>68921-68923</t>
  </si>
  <si>
    <t>68925</t>
  </si>
  <si>
    <t>68931-68935</t>
  </si>
  <si>
    <t>68941-68942</t>
  </si>
  <si>
    <t>68944-68945</t>
  </si>
  <si>
    <t>68951-68952</t>
  </si>
  <si>
    <t>68955-68956</t>
  </si>
  <si>
    <t>69000-69004</t>
  </si>
  <si>
    <t>69008</t>
  </si>
  <si>
    <t>69011-69015</t>
  </si>
  <si>
    <t>69021</t>
  </si>
  <si>
    <t>69023-69028</t>
  </si>
  <si>
    <t>69032-69035</t>
  </si>
  <si>
    <t>69085-69086</t>
  </si>
  <si>
    <t>69100</t>
  </si>
  <si>
    <t>69186</t>
  </si>
  <si>
    <t>69200</t>
  </si>
  <si>
    <t>69202-69204</t>
  </si>
  <si>
    <t>69206-69207</t>
  </si>
  <si>
    <t>69285-69286</t>
  </si>
  <si>
    <t>69300-69302</t>
  </si>
  <si>
    <t>69305</t>
  </si>
  <si>
    <t>69385-69386</t>
  </si>
  <si>
    <t>69400</t>
  </si>
  <si>
    <t>69402-69404</t>
  </si>
  <si>
    <t>69485</t>
  </si>
  <si>
    <t>69500-69501</t>
  </si>
  <si>
    <t>69585</t>
  </si>
  <si>
    <t>69600-69607</t>
  </si>
  <si>
    <t>69611-69612</t>
  </si>
  <si>
    <t>69685</t>
  </si>
  <si>
    <t>69700-69706</t>
  </si>
  <si>
    <t>69711-69713</t>
  </si>
  <si>
    <t>69785-69786</t>
  </si>
  <si>
    <t>69800</t>
  </si>
  <si>
    <t>69802</t>
  </si>
  <si>
    <t>69804</t>
  </si>
  <si>
    <t>69812</t>
  </si>
  <si>
    <t>69821-69822</t>
  </si>
  <si>
    <t>69885-69886</t>
  </si>
  <si>
    <t>69901-69902</t>
  </si>
  <si>
    <t>69904-69909</t>
  </si>
  <si>
    <t>69911-69919</t>
  </si>
  <si>
    <t>69922-69923</t>
  </si>
  <si>
    <t>69925</t>
  </si>
  <si>
    <t>69928</t>
  </si>
  <si>
    <t>69931-69933</t>
  </si>
  <si>
    <t>69935-69937</t>
  </si>
  <si>
    <t>69941-69947</t>
  </si>
  <si>
    <t>69951-69953</t>
  </si>
  <si>
    <t>69955-69956</t>
  </si>
  <si>
    <t>70122</t>
  </si>
  <si>
    <t>70124-70125</t>
  </si>
  <si>
    <t>70126</t>
  </si>
  <si>
    <t>70132</t>
  </si>
  <si>
    <t>70142-70143</t>
  </si>
  <si>
    <t>70145</t>
  </si>
  <si>
    <t>70500-70501</t>
  </si>
  <si>
    <t>70585-70586</t>
  </si>
  <si>
    <t>70601-70603</t>
  </si>
  <si>
    <t>70685-70686</t>
  </si>
  <si>
    <t>70700-70702</t>
  </si>
  <si>
    <t>70704-70705</t>
  </si>
  <si>
    <t>70785</t>
  </si>
  <si>
    <t>70800</t>
  </si>
  <si>
    <t>70803-70808</t>
  </si>
  <si>
    <t>70811-70813</t>
  </si>
  <si>
    <t>70815</t>
  </si>
  <si>
    <t>70885-70886</t>
  </si>
  <si>
    <t>70902-70905</t>
  </si>
  <si>
    <t>70907-70908</t>
  </si>
  <si>
    <t>70912</t>
  </si>
  <si>
    <t>70923-70926</t>
  </si>
  <si>
    <t>70931</t>
  </si>
  <si>
    <t>70934</t>
  </si>
  <si>
    <t>70936-70937</t>
  </si>
  <si>
    <t>70939</t>
  </si>
  <si>
    <t>70942-70943</t>
  </si>
  <si>
    <t>70946</t>
  </si>
  <si>
    <t>71012</t>
  </si>
  <si>
    <t>71013</t>
  </si>
  <si>
    <t>71400</t>
  </si>
  <si>
    <t>71401</t>
  </si>
  <si>
    <t>71403</t>
  </si>
  <si>
    <t>71412</t>
  </si>
  <si>
    <t>71414</t>
  </si>
  <si>
    <t>71421-71423</t>
  </si>
  <si>
    <t>71485-71486</t>
  </si>
  <si>
    <t>71500</t>
  </si>
  <si>
    <t>71585</t>
  </si>
  <si>
    <t>71600-71603</t>
  </si>
  <si>
    <t>71611-71615</t>
  </si>
  <si>
    <t>71685-71686</t>
  </si>
  <si>
    <t>71700-71702</t>
  </si>
  <si>
    <t>71704-71707</t>
  </si>
  <si>
    <t>71785</t>
  </si>
  <si>
    <t>71800-71803</t>
  </si>
  <si>
    <t>71885</t>
  </si>
  <si>
    <t>71901-71903</t>
  </si>
  <si>
    <t>71911</t>
  </si>
  <si>
    <t>71913</t>
  </si>
  <si>
    <t>71921-71928</t>
  </si>
  <si>
    <t>71931-71932</t>
  </si>
  <si>
    <t>71935-71938</t>
  </si>
  <si>
    <t>72014-72019</t>
  </si>
  <si>
    <t>72203</t>
  </si>
  <si>
    <t>72211-72214</t>
  </si>
  <si>
    <t>72216-72217</t>
  </si>
  <si>
    <t>72221-72224</t>
  </si>
  <si>
    <t>72226</t>
  </si>
  <si>
    <t>72500</t>
  </si>
  <si>
    <t>72502-72504</t>
  </si>
  <si>
    <t>72700-72704</t>
  </si>
  <si>
    <t>72706</t>
  </si>
  <si>
    <t>72785</t>
  </si>
  <si>
    <t>72800-72802</t>
  </si>
  <si>
    <t>72804-72806</t>
  </si>
  <si>
    <t>72912-72914</t>
  </si>
  <si>
    <t>72933-72937</t>
  </si>
  <si>
    <t>72941-72943</t>
  </si>
  <si>
    <t>72951-72952</t>
  </si>
  <si>
    <t>72954-72958</t>
  </si>
  <si>
    <t>72961-72963</t>
  </si>
  <si>
    <t>72966-72967</t>
  </si>
  <si>
    <t>73103</t>
  </si>
  <si>
    <t>73105-73107</t>
  </si>
  <si>
    <t>73115</t>
  </si>
  <si>
    <t>73117</t>
  </si>
  <si>
    <t>73121-73125</t>
  </si>
  <si>
    <t>73134-73138</t>
  </si>
  <si>
    <t>73401</t>
  </si>
  <si>
    <t>73403</t>
  </si>
  <si>
    <t>73703-73704</t>
  </si>
  <si>
    <t>73712-73713</t>
  </si>
  <si>
    <t>73721-73723</t>
  </si>
  <si>
    <t>73803</t>
  </si>
  <si>
    <t>73805-73807</t>
  </si>
  <si>
    <t>73905</t>
  </si>
  <si>
    <t>73911-73912</t>
  </si>
  <si>
    <t>73918</t>
  </si>
  <si>
    <t>74005-74009</t>
  </si>
  <si>
    <t>74012</t>
  </si>
  <si>
    <t>74014</t>
  </si>
  <si>
    <t>74200-74204</t>
  </si>
  <si>
    <t>74211</t>
  </si>
  <si>
    <t>74213-74215</t>
  </si>
  <si>
    <t>74221</t>
  </si>
  <si>
    <t>74223</t>
  </si>
  <si>
    <t>74225-74229</t>
  </si>
  <si>
    <t>74285-74287</t>
  </si>
  <si>
    <t>74300-74301</t>
  </si>
  <si>
    <t>74385</t>
  </si>
  <si>
    <t>74400</t>
  </si>
  <si>
    <t>74402</t>
  </si>
  <si>
    <t>74485-74486</t>
  </si>
  <si>
    <t>74500-74506</t>
  </si>
  <si>
    <t>74508</t>
  </si>
  <si>
    <t>74511</t>
  </si>
  <si>
    <t>74585-74586</t>
  </si>
  <si>
    <t>74600-74601</t>
  </si>
  <si>
    <t>74685-74686</t>
  </si>
  <si>
    <t>74700-74706</t>
  </si>
  <si>
    <t>74708</t>
  </si>
  <si>
    <t>74711-74712</t>
  </si>
  <si>
    <t>74785-74786</t>
  </si>
  <si>
    <t>74901</t>
  </si>
  <si>
    <t>75000</t>
  </si>
  <si>
    <t>75002-75004</t>
  </si>
  <si>
    <t>75006</t>
  </si>
  <si>
    <t>75011</t>
  </si>
  <si>
    <t>75085-75086</t>
  </si>
  <si>
    <t>75108</t>
  </si>
  <si>
    <t>75185-75186</t>
  </si>
  <si>
    <t>75209</t>
  </si>
  <si>
    <t>75285-75286</t>
  </si>
  <si>
    <t>75300-75303</t>
  </si>
  <si>
    <t>75308</t>
  </si>
  <si>
    <t>99981-99985</t>
    <phoneticPr fontId="2"/>
  </si>
  <si>
    <t>実重量
（kg）</t>
    <rPh sb="0" eb="3">
      <t>ジツジュウリョウ</t>
    </rPh>
    <phoneticPr fontId="2"/>
  </si>
  <si>
    <t>JAPAN</t>
    <phoneticPr fontId="2"/>
  </si>
  <si>
    <t>US Dollar</t>
    <phoneticPr fontId="2"/>
  </si>
  <si>
    <t xml:space="preserve">
実重量
 （lbs）
</t>
    <rPh sb="1" eb="2">
      <t>ジツ</t>
    </rPh>
    <rPh sb="2" eb="4">
      <t>ジュウリョウ</t>
    </rPh>
    <phoneticPr fontId="9"/>
  </si>
  <si>
    <t xml:space="preserve">Company Name : </t>
    <phoneticPr fontId="2"/>
  </si>
  <si>
    <t xml:space="preserve">Attention : </t>
    <phoneticPr fontId="2"/>
  </si>
  <si>
    <t xml:space="preserve">Address : </t>
    <phoneticPr fontId="2"/>
  </si>
  <si>
    <t xml:space="preserve">Zip code : </t>
    <phoneticPr fontId="2"/>
  </si>
  <si>
    <t xml:space="preserve">Country : </t>
    <phoneticPr fontId="2"/>
  </si>
  <si>
    <t xml:space="preserve">Tel : </t>
    <phoneticPr fontId="2"/>
  </si>
  <si>
    <t>00500</t>
    <phoneticPr fontId="2"/>
  </si>
  <si>
    <t>※一梱包の実重量が68kg（150lbs）、最長辺が274cm（108inch）、または、胴回りの合計が330cm（130inch）を超える貨物はお預かりすることができません。</t>
    <phoneticPr fontId="2"/>
  </si>
  <si>
    <t>EEI手数料</t>
    <rPh sb="3" eb="6">
      <t xml:space="preserve">テスウリョウ </t>
    </rPh>
    <phoneticPr fontId="2"/>
  </si>
  <si>
    <t>輸入出荷依頼申込書</t>
    <rPh sb="0" eb="2">
      <t xml:space="preserve">ユニュウ </t>
    </rPh>
    <rPh sb="2" eb="4">
      <t>シュッカ</t>
    </rPh>
    <rPh sb="4" eb="6">
      <t>イライ</t>
    </rPh>
    <rPh sb="6" eb="7">
      <t>モウシコミ</t>
    </rPh>
    <rPh sb="8" eb="9">
      <t>ショ</t>
    </rPh>
    <phoneticPr fontId="9"/>
  </si>
  <si>
    <t>遠隔地配達取り扱い手数料</t>
    <rPh sb="0" eb="3">
      <t>エンカクチ</t>
    </rPh>
    <rPh sb="3" eb="5">
      <t>ハイタツ</t>
    </rPh>
    <rPh sb="5" eb="6">
      <t>ト</t>
    </rPh>
    <rPh sb="7" eb="8">
      <t>アツカ</t>
    </rPh>
    <rPh sb="9" eb="12">
      <t>テスウリョウ</t>
    </rPh>
    <phoneticPr fontId="2"/>
  </si>
  <si>
    <t>REASON FOR EXPORT:</t>
    <phoneticPr fontId="2"/>
  </si>
  <si>
    <t>REFERENCE No.:</t>
    <phoneticPr fontId="2"/>
  </si>
  <si>
    <t>INTERNATIONAL AIR WAYBILL No.:</t>
    <phoneticPr fontId="2"/>
  </si>
  <si>
    <t>1</t>
    <phoneticPr fontId="9"/>
  </si>
  <si>
    <t>2</t>
    <phoneticPr fontId="9"/>
  </si>
  <si>
    <t>3</t>
    <phoneticPr fontId="9"/>
  </si>
  <si>
    <t>3つのうちどれかにチェックを入れてください</t>
    <rPh sb="14" eb="15">
      <t>イレテ</t>
    </rPh>
    <phoneticPr fontId="9"/>
  </si>
  <si>
    <t>ギフト</t>
    <phoneticPr fontId="9"/>
  </si>
  <si>
    <t>サンプル</t>
    <phoneticPr fontId="2"/>
  </si>
  <si>
    <t xml:space="preserve">〒305-0816 茨城県つくば市学園の森3-20-1 MeeToco N1階 E号室
</t>
    <rPh sb="10" eb="13">
      <t xml:space="preserve">イバラキケｎ </t>
    </rPh>
    <rPh sb="17" eb="19">
      <t xml:space="preserve">ガクエンノモリ </t>
    </rPh>
    <rPh sb="38" eb="39">
      <t xml:space="preserve">カイ </t>
    </rPh>
    <rPh sb="41" eb="43">
      <t xml:space="preserve">ゴウシツ </t>
    </rPh>
    <phoneticPr fontId="9"/>
  </si>
  <si>
    <t>シナジー・エンタテインメント株式会社</t>
    <phoneticPr fontId="2"/>
  </si>
  <si>
    <t>運送保険 (1% or $5.99)</t>
  </si>
  <si>
    <t>繁忙期割増金（国際送料の10%）</t>
    <rPh sb="0" eb="3">
      <t>ハンボウキ</t>
    </rPh>
    <rPh sb="3" eb="5">
      <t>ワリマシ</t>
    </rPh>
    <rPh sb="5" eb="6">
      <t>キン</t>
    </rPh>
    <rPh sb="7" eb="9">
      <t>コクサイ</t>
    </rPh>
    <rPh sb="9" eb="11">
      <t>ソウリョウ</t>
    </rPh>
    <phoneticPr fontId="2"/>
  </si>
  <si>
    <t>Ex-Works</t>
    <phoneticPr fontId="9"/>
  </si>
  <si>
    <t>個数</t>
    <rPh sb="0" eb="2">
      <t>コスウ</t>
    </rPh>
    <phoneticPr fontId="2"/>
  </si>
  <si>
    <t>銀行振込</t>
    <rPh sb="0" eb="2">
      <t>ギンコウ</t>
    </rPh>
    <rPh sb="2" eb="4">
      <t>フリコミ</t>
    </rPh>
    <phoneticPr fontId="2"/>
  </si>
  <si>
    <t>決済手数料（代金の3.5%）</t>
    <rPh sb="0" eb="2">
      <t>ケッサイ</t>
    </rPh>
    <rPh sb="2" eb="5">
      <t>テスウリョウ</t>
    </rPh>
    <rPh sb="6" eb="8">
      <t>ダイキン</t>
    </rPh>
    <phoneticPr fontId="2"/>
  </si>
  <si>
    <t>小計（$）</t>
    <rPh sb="0" eb="2">
      <t>ショウケイ</t>
    </rPh>
    <phoneticPr fontId="9"/>
  </si>
  <si>
    <t>円換算での小計</t>
    <rPh sb="0" eb="3">
      <t>エンカンサン</t>
    </rPh>
    <rPh sb="5" eb="7">
      <t>ショウケイ</t>
    </rPh>
    <phoneticPr fontId="2"/>
  </si>
  <si>
    <t>小計額の120%</t>
    <rPh sb="0" eb="2">
      <t>ショウケイ</t>
    </rPh>
    <rPh sb="2" eb="3">
      <t>ガク</t>
    </rPh>
    <phoneticPr fontId="2"/>
  </si>
  <si>
    <t>為替レート（$1あたり）</t>
    <rPh sb="0" eb="2">
      <t>カワセ</t>
    </rPh>
    <phoneticPr fontId="2"/>
  </si>
  <si>
    <t>保険の有無</t>
    <phoneticPr fontId="2"/>
  </si>
  <si>
    <t>支払方法</t>
    <rPh sb="0" eb="2">
      <t>シハラ</t>
    </rPh>
    <rPh sb="2" eb="4">
      <t>ホウホウ</t>
    </rPh>
    <phoneticPr fontId="2"/>
  </si>
  <si>
    <t>PayPal</t>
    <phoneticPr fontId="2"/>
  </si>
  <si>
    <t>USA</t>
    <phoneticPr fontId="2"/>
  </si>
  <si>
    <t>00500</t>
    <phoneticPr fontId="2"/>
  </si>
  <si>
    <t>消費税</t>
    <rPh sb="0" eb="3">
      <t>ショウヒゼイ</t>
    </rPh>
    <phoneticPr fontId="2"/>
  </si>
  <si>
    <r>
      <rPr>
        <sz val="9"/>
        <color rgb="FFFF0000"/>
        <rFont val="Yu Gothic UI Light"/>
        <family val="3"/>
        <charset val="128"/>
      </rPr>
      <t xml:space="preserve"> ※2 ※3</t>
    </r>
    <r>
      <rPr>
        <sz val="14"/>
        <rFont val="Yu Gothic UI Light"/>
        <family val="3"/>
        <charset val="128"/>
      </rPr>
      <t>想定請求求額</t>
    </r>
    <r>
      <rPr>
        <sz val="12"/>
        <rFont val="Yu Gothic UI Light"/>
        <family val="3"/>
        <charset val="128"/>
      </rPr>
      <t>（合計額の120%）</t>
    </r>
    <r>
      <rPr>
        <sz val="14"/>
        <rFont val="Yu Gothic UI Light"/>
        <family val="3"/>
        <charset val="128"/>
      </rPr>
      <t xml:space="preserve"> </t>
    </r>
    <rPh sb="6" eb="8">
      <t>ソウテイ</t>
    </rPh>
    <rPh sb="8" eb="10">
      <t>セイキュウ</t>
    </rPh>
    <phoneticPr fontId="2"/>
  </si>
  <si>
    <t>ver1.67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</si>
</sst>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7" formatCode="&quot;¥&quot;#,##0.00;&quot;¥&quot;\-#,##0.00"/>
    <numFmt numFmtId="26" formatCode="\$#,##0.00_);[Red]\(\$#,##0.00\)"/>
    <numFmt numFmtId="176" formatCode="yyyy/m/d;@"/>
    <numFmt numFmtId="177" formatCode="yyyy&quot;年&quot;m&quot;月&quot;d&quot;日&quot;;@"/>
    <numFmt numFmtId="178" formatCode="&quot;¥&quot;#,##0;[Red]&quot;¥&quot;#,##0"/>
    <numFmt numFmtId="179" formatCode="0_);[Red]\(0\)"/>
    <numFmt numFmtId="180" formatCode="#,##0_ "/>
    <numFmt numFmtId="181" formatCode="\$#,##0.00;\-\$#,##0.00"/>
    <numFmt numFmtId="182" formatCode="0.00_ "/>
    <numFmt numFmtId="183" formatCode="0_ "/>
    <numFmt numFmtId="184" formatCode="&quot;¥&quot;#,##0.00_);[Red]\(&quot;¥&quot;#,##0.00\)"/>
    <numFmt numFmtId="185" formatCode="&quot;¥&quot;#,##0_);[Red]\(&quot;¥&quot;#,##0\)"/>
  </numFmts>
  <fonts count="52">
    <font>
      <sz val="12"/>
      <color theme="1"/>
      <name val="Yu Gothic"/>
      <family val="2"/>
      <charset val="128"/>
      <scheme val="minor"/>
    </font>
    <font>
      <sz val="11"/>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0"/>
      <name val="Yu Gothic UI Light"/>
      <family val="3"/>
      <charset val="128"/>
    </font>
    <font>
      <sz val="9"/>
      <color rgb="FF000000"/>
      <name val="Yu Gothic"/>
      <family val="3"/>
      <charset val="128"/>
    </font>
    <font>
      <sz val="11"/>
      <color rgb="FF000000"/>
      <name val="ＭＳ Ｐゴシック"/>
      <family val="2"/>
      <charset val="128"/>
    </font>
    <font>
      <sz val="12"/>
      <color theme="1"/>
      <name val="Times New Roman"/>
      <family val="1"/>
    </font>
    <font>
      <sz val="16"/>
      <color theme="1"/>
      <name val="Times New Roman"/>
      <family val="1"/>
    </font>
    <font>
      <sz val="16"/>
      <name val="Yu Gothic UI Light"/>
      <family val="3"/>
      <charset val="128"/>
    </font>
    <font>
      <sz val="16"/>
      <color theme="1"/>
      <name val="Yu Gothic"/>
      <family val="2"/>
      <charset val="128"/>
      <scheme val="minor"/>
    </font>
    <font>
      <u/>
      <sz val="16"/>
      <color theme="10"/>
      <name val="Yu Gothic"/>
      <family val="2"/>
      <charset val="128"/>
      <scheme val="minor"/>
    </font>
    <font>
      <sz val="8"/>
      <color theme="0"/>
      <name val="Yu Gothic UI Light"/>
      <family val="3"/>
      <charset val="128"/>
    </font>
    <font>
      <b/>
      <sz val="12"/>
      <color theme="0"/>
      <name val="Yu Gothic UI Light"/>
      <family val="3"/>
      <charset val="128"/>
    </font>
    <font>
      <sz val="9"/>
      <color rgb="FFFF0000"/>
      <name val="Yu Gothic UI Light"/>
      <family val="3"/>
      <charset val="128"/>
    </font>
    <font>
      <sz val="10"/>
      <color theme="1"/>
      <name val="Arial"/>
      <family val="2"/>
    </font>
    <font>
      <b/>
      <sz val="14"/>
      <color rgb="FF000000"/>
      <name val="Yu Gothic UI Light"/>
    </font>
    <font>
      <sz val="11"/>
      <color rgb="FF000000"/>
      <name val="Yu Gothic UI Light"/>
    </font>
    <font>
      <b/>
      <sz val="14"/>
      <color rgb="FFFF0000"/>
      <name val="Yu Gothic UI Light"/>
    </font>
    <font>
      <sz val="14"/>
      <color rgb="FF000000"/>
      <name val="Yu Gothic UI Light"/>
    </font>
    <font>
      <b/>
      <sz val="11"/>
      <color rgb="FFFF0000"/>
      <name val="Yu Gothic UI Light"/>
    </font>
    <font>
      <b/>
      <sz val="11"/>
      <color rgb="FF000000"/>
      <name val="Yu Gothic UI Light"/>
    </font>
    <font>
      <b/>
      <sz val="10"/>
      <color rgb="FF000000"/>
      <name val="Yu Gothic UI Light"/>
    </font>
    <font>
      <sz val="10"/>
      <color rgb="FF000000"/>
      <name val="Yu Gothic UI Light"/>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
      <patternFill patternType="solid">
        <fgColor theme="0" tint="-4.9989318521683403E-2"/>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ashed">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dashed">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indexed="64"/>
      </bottom>
      <diagonal/>
    </border>
    <border>
      <left style="thin">
        <color indexed="64"/>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diagonal/>
    </border>
  </borders>
  <cellStyleXfs count="6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0" fillId="0" borderId="0" applyNumberFormat="0" applyFill="0" applyBorder="0" applyAlignment="0" applyProtection="0">
      <alignment vertical="top"/>
      <protection locked="0"/>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330">
    <xf numFmtId="0" fontId="0" fillId="0" borderId="0" xfId="0"/>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0" xfId="0" applyFont="1" applyFill="1" applyAlignment="1">
      <alignment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2" xfId="0" applyFont="1" applyFill="1" applyBorder="1" applyAlignment="1">
      <alignment horizontal="right" vertical="center"/>
    </xf>
    <xf numFmtId="0" fontId="4" fillId="3" borderId="0" xfId="0" applyFont="1" applyFill="1" applyAlignment="1">
      <alignment horizontal="right" vertical="center"/>
    </xf>
    <xf numFmtId="0" fontId="3" fillId="3" borderId="6" xfId="0" applyFont="1" applyFill="1" applyBorder="1" applyAlignment="1">
      <alignment horizontal="right" vertical="center"/>
    </xf>
    <xf numFmtId="0" fontId="3" fillId="3" borderId="0" xfId="0" applyFont="1" applyFill="1" applyAlignment="1">
      <alignment horizontal="right" vertical="center"/>
    </xf>
    <xf numFmtId="0" fontId="4" fillId="3" borderId="0" xfId="0" applyFont="1" applyFill="1" applyAlignment="1">
      <alignment horizontal="center" vertical="center"/>
    </xf>
    <xf numFmtId="0" fontId="4" fillId="3" borderId="14" xfId="0" applyFont="1" applyFill="1" applyBorder="1" applyAlignment="1">
      <alignment horizontal="right" vertical="center"/>
    </xf>
    <xf numFmtId="0" fontId="3" fillId="3" borderId="1" xfId="0" applyFont="1" applyFill="1" applyBorder="1" applyAlignment="1">
      <alignment horizontal="right" vertical="center"/>
    </xf>
    <xf numFmtId="0" fontId="4" fillId="3" borderId="16" xfId="0" applyFont="1" applyFill="1" applyBorder="1" applyAlignment="1">
      <alignment horizontal="right" vertical="center"/>
    </xf>
    <xf numFmtId="0" fontId="13" fillId="2" borderId="0" xfId="3" applyFont="1" applyFill="1"/>
    <xf numFmtId="0" fontId="12" fillId="2" borderId="0" xfId="3" applyFont="1" applyFill="1" applyAlignment="1">
      <alignment horizontal="center"/>
    </xf>
    <xf numFmtId="0" fontId="12" fillId="2" borderId="0" xfId="3" applyFont="1" applyFill="1"/>
    <xf numFmtId="0" fontId="14" fillId="2" borderId="0" xfId="3" applyFont="1" applyFill="1" applyAlignment="1">
      <alignment horizontal="left" vertical="center"/>
    </xf>
    <xf numFmtId="0" fontId="15" fillId="2" borderId="0" xfId="3" applyFont="1" applyFill="1" applyAlignment="1">
      <alignment horizontal="left"/>
    </xf>
    <xf numFmtId="0" fontId="15" fillId="2" borderId="0" xfId="3" applyFont="1" applyFill="1"/>
    <xf numFmtId="0" fontId="16" fillId="2" borderId="0" xfId="3" applyFont="1" applyFill="1" applyAlignment="1">
      <alignment vertical="center"/>
    </xf>
    <xf numFmtId="0" fontId="16" fillId="2" borderId="0" xfId="3" applyFont="1" applyFill="1" applyAlignment="1">
      <alignment horizontal="left" vertical="center"/>
    </xf>
    <xf numFmtId="0" fontId="13" fillId="2" borderId="0" xfId="3" applyFont="1" applyFill="1" applyAlignment="1">
      <alignment vertical="center"/>
    </xf>
    <xf numFmtId="0" fontId="17" fillId="2" borderId="0" xfId="3" applyFont="1" applyFill="1"/>
    <xf numFmtId="0" fontId="15" fillId="2" borderId="0" xfId="3" applyFont="1" applyFill="1" applyAlignment="1">
      <alignment horizontal="justify" vertical="center"/>
    </xf>
    <xf numFmtId="0" fontId="13" fillId="2" borderId="0" xfId="3" applyFont="1" applyFill="1" applyAlignment="1">
      <alignment horizontal="center" vertical="center"/>
    </xf>
    <xf numFmtId="0" fontId="13" fillId="2" borderId="0" xfId="3" applyFont="1" applyFill="1" applyAlignment="1">
      <alignment horizontal="right" vertical="center"/>
    </xf>
    <xf numFmtId="0" fontId="13" fillId="2" borderId="0" xfId="3" applyFont="1" applyFill="1" applyAlignment="1">
      <alignment horizontal="right"/>
    </xf>
    <xf numFmtId="0" fontId="21" fillId="2" borderId="0" xfId="3" applyFont="1" applyFill="1" applyAlignment="1">
      <alignment horizontal="left" vertical="top"/>
    </xf>
    <xf numFmtId="0" fontId="22" fillId="2" borderId="0" xfId="3" applyFont="1" applyFill="1" applyAlignment="1">
      <alignment horizontal="center" vertical="top"/>
    </xf>
    <xf numFmtId="49" fontId="13" fillId="2" borderId="0" xfId="3" applyNumberFormat="1" applyFont="1" applyFill="1"/>
    <xf numFmtId="0" fontId="13" fillId="2" borderId="0" xfId="3" applyFont="1" applyFill="1" applyAlignment="1">
      <alignment wrapText="1"/>
    </xf>
    <xf numFmtId="0" fontId="18" fillId="2" borderId="23" xfId="3" applyFont="1" applyFill="1" applyBorder="1"/>
    <xf numFmtId="0" fontId="13" fillId="2" borderId="24" xfId="3" applyFont="1" applyFill="1" applyBorder="1"/>
    <xf numFmtId="0" fontId="13" fillId="2" borderId="25" xfId="3" applyFont="1" applyFill="1" applyBorder="1"/>
    <xf numFmtId="0" fontId="18" fillId="2" borderId="30" xfId="3" applyFont="1" applyFill="1" applyBorder="1"/>
    <xf numFmtId="6" fontId="13" fillId="2" borderId="31" xfId="3" applyNumberFormat="1" applyFont="1" applyFill="1" applyBorder="1"/>
    <xf numFmtId="0" fontId="13" fillId="2" borderId="31" xfId="3" applyFont="1" applyFill="1" applyBorder="1"/>
    <xf numFmtId="6" fontId="13" fillId="2" borderId="24" xfId="3" applyNumberFormat="1" applyFont="1" applyFill="1" applyBorder="1"/>
    <xf numFmtId="6" fontId="13" fillId="2" borderId="25" xfId="3" applyNumberFormat="1" applyFont="1" applyFill="1" applyBorder="1"/>
    <xf numFmtId="0" fontId="18" fillId="2" borderId="24" xfId="3" applyFont="1" applyFill="1" applyBorder="1"/>
    <xf numFmtId="0" fontId="13" fillId="2" borderId="34" xfId="3" applyFont="1" applyFill="1" applyBorder="1" applyAlignment="1">
      <alignment horizontal="center" vertical="center"/>
    </xf>
    <xf numFmtId="0" fontId="13" fillId="2" borderId="38" xfId="3" applyFont="1" applyFill="1" applyBorder="1" applyAlignment="1">
      <alignment horizontal="center" vertical="center"/>
    </xf>
    <xf numFmtId="26" fontId="13" fillId="2" borderId="0" xfId="3" applyNumberFormat="1" applyFont="1" applyFill="1"/>
    <xf numFmtId="0" fontId="13" fillId="2" borderId="9" xfId="3" applyFont="1" applyFill="1" applyBorder="1" applyAlignment="1">
      <alignment horizontal="center" vertical="center"/>
    </xf>
    <xf numFmtId="6" fontId="13" fillId="2" borderId="0" xfId="3" applyNumberFormat="1" applyFont="1" applyFill="1"/>
    <xf numFmtId="0" fontId="18" fillId="2" borderId="0" xfId="3" applyFont="1" applyFill="1"/>
    <xf numFmtId="0" fontId="19" fillId="2" borderId="0" xfId="3" applyFont="1" applyFill="1"/>
    <xf numFmtId="0" fontId="15" fillId="2" borderId="0" xfId="3" applyFont="1" applyFill="1" applyAlignment="1">
      <alignment vertical="center"/>
    </xf>
    <xf numFmtId="0" fontId="16" fillId="3" borderId="24" xfId="3" applyFont="1" applyFill="1" applyBorder="1" applyAlignment="1">
      <alignment vertical="center"/>
    </xf>
    <xf numFmtId="0" fontId="17" fillId="3" borderId="23" xfId="3" applyFont="1" applyFill="1" applyBorder="1" applyAlignment="1">
      <alignment horizontal="left" vertical="center"/>
    </xf>
    <xf numFmtId="0" fontId="18" fillId="3" borderId="23" xfId="3" applyFont="1" applyFill="1" applyBorder="1"/>
    <xf numFmtId="0" fontId="18" fillId="3" borderId="25" xfId="3" applyFont="1" applyFill="1" applyBorder="1"/>
    <xf numFmtId="0" fontId="18" fillId="3" borderId="26" xfId="3" applyFont="1" applyFill="1" applyBorder="1"/>
    <xf numFmtId="0" fontId="18" fillId="3" borderId="19" xfId="3" applyFont="1" applyFill="1" applyBorder="1"/>
    <xf numFmtId="0" fontId="18" fillId="3" borderId="33" xfId="3" applyFont="1" applyFill="1" applyBorder="1" applyAlignment="1">
      <alignment horizontal="center"/>
    </xf>
    <xf numFmtId="0" fontId="18" fillId="3" borderId="22" xfId="3" applyFont="1" applyFill="1" applyBorder="1" applyAlignment="1">
      <alignment horizontal="right"/>
    </xf>
    <xf numFmtId="5" fontId="4" fillId="3" borderId="0" xfId="0" applyNumberFormat="1" applyFont="1" applyFill="1" applyAlignment="1">
      <alignment vertical="center"/>
    </xf>
    <xf numFmtId="5" fontId="0" fillId="3" borderId="0" xfId="0" applyNumberFormat="1" applyFill="1" applyAlignment="1">
      <alignment horizontal="center" vertical="center"/>
    </xf>
    <xf numFmtId="180" fontId="0" fillId="3" borderId="0" xfId="0" applyNumberFormat="1" applyFill="1" applyAlignment="1">
      <alignment horizontal="right" vertical="center"/>
    </xf>
    <xf numFmtId="179" fontId="26" fillId="2" borderId="4" xfId="0" applyNumberFormat="1" applyFont="1" applyFill="1" applyBorder="1" applyAlignment="1">
      <alignment horizontal="center" vertical="center"/>
    </xf>
    <xf numFmtId="179" fontId="25" fillId="2" borderId="6" xfId="3" applyNumberFormat="1" applyFont="1" applyFill="1" applyBorder="1" applyAlignment="1">
      <alignment horizontal="center" vertical="center"/>
    </xf>
    <xf numFmtId="0" fontId="25" fillId="2" borderId="48" xfId="3" applyFont="1" applyFill="1" applyBorder="1" applyAlignment="1">
      <alignment horizontal="center" vertical="center"/>
    </xf>
    <xf numFmtId="179" fontId="25" fillId="2" borderId="48" xfId="3" applyNumberFormat="1" applyFont="1" applyFill="1" applyBorder="1" applyAlignment="1">
      <alignment horizontal="center" vertical="center"/>
    </xf>
    <xf numFmtId="7" fontId="4" fillId="3" borderId="0" xfId="0" applyNumberFormat="1" applyFont="1" applyFill="1" applyAlignment="1">
      <alignment vertical="center"/>
    </xf>
    <xf numFmtId="0" fontId="4" fillId="3" borderId="9" xfId="0" applyFont="1" applyFill="1" applyBorder="1" applyAlignment="1">
      <alignment horizontal="center" vertical="center"/>
    </xf>
    <xf numFmtId="0" fontId="11" fillId="3" borderId="9" xfId="0" applyFont="1" applyFill="1" applyBorder="1" applyAlignment="1">
      <alignment horizontal="center" vertical="center"/>
    </xf>
    <xf numFmtId="0" fontId="3" fillId="3" borderId="50" xfId="0" applyFont="1" applyFill="1" applyBorder="1" applyAlignment="1">
      <alignment horizontal="center" vertical="center"/>
    </xf>
    <xf numFmtId="0" fontId="4" fillId="3" borderId="50" xfId="0" applyFont="1" applyFill="1" applyBorder="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vertical="center"/>
    </xf>
    <xf numFmtId="0" fontId="3" fillId="3" borderId="55" xfId="0" applyFont="1" applyFill="1" applyBorder="1" applyAlignment="1">
      <alignment horizontal="center" vertical="center"/>
    </xf>
    <xf numFmtId="0" fontId="4" fillId="3" borderId="55" xfId="0" applyFont="1" applyFill="1" applyBorder="1" applyAlignment="1">
      <alignment vertical="center"/>
    </xf>
    <xf numFmtId="0" fontId="5" fillId="3" borderId="32" xfId="0" applyFont="1" applyFill="1" applyBorder="1" applyAlignment="1">
      <alignment horizontal="center" vertical="center"/>
    </xf>
    <xf numFmtId="0" fontId="5" fillId="3" borderId="12" xfId="0" applyFont="1" applyFill="1" applyBorder="1" applyAlignment="1">
      <alignment horizontal="right" vertical="center"/>
    </xf>
    <xf numFmtId="0" fontId="5" fillId="3" borderId="14" xfId="0" applyFont="1" applyFill="1" applyBorder="1" applyAlignment="1">
      <alignment horizontal="right" vertical="center"/>
    </xf>
    <xf numFmtId="5" fontId="0" fillId="3" borderId="1" xfId="0" applyNumberFormat="1" applyFill="1" applyBorder="1" applyAlignment="1">
      <alignment horizontal="center" vertical="center"/>
    </xf>
    <xf numFmtId="5" fontId="3" fillId="3" borderId="1" xfId="0" applyNumberFormat="1" applyFont="1" applyFill="1" applyBorder="1" applyAlignment="1">
      <alignment vertical="center"/>
    </xf>
    <xf numFmtId="5" fontId="0" fillId="3" borderId="0" xfId="0" applyNumberFormat="1" applyFill="1" applyAlignment="1">
      <alignment vertical="center"/>
    </xf>
    <xf numFmtId="0" fontId="3" fillId="3" borderId="9" xfId="0" applyFont="1" applyFill="1" applyBorder="1" applyAlignment="1">
      <alignment horizontal="center" vertical="center"/>
    </xf>
    <xf numFmtId="5" fontId="3" fillId="3" borderId="15" xfId="0" applyNumberFormat="1" applyFont="1" applyFill="1" applyBorder="1" applyAlignment="1">
      <alignment horizontal="center" vertical="center"/>
    </xf>
    <xf numFmtId="5" fontId="3" fillId="3" borderId="17" xfId="0" applyNumberFormat="1" applyFont="1" applyFill="1" applyBorder="1" applyAlignment="1">
      <alignment horizontal="center" vertical="center"/>
    </xf>
    <xf numFmtId="0" fontId="30" fillId="3" borderId="1" xfId="0" applyFont="1" applyFill="1" applyBorder="1" applyAlignment="1">
      <alignment horizontal="right" vertical="center"/>
    </xf>
    <xf numFmtId="0" fontId="13" fillId="2" borderId="0" xfId="3" applyFont="1" applyFill="1" applyAlignment="1">
      <alignment horizontal="right" vertical="center" indent="1"/>
    </xf>
    <xf numFmtId="49" fontId="0" fillId="0" borderId="0" xfId="0" applyNumberFormat="1"/>
    <xf numFmtId="49" fontId="0" fillId="0" borderId="0" xfId="0" applyNumberFormat="1" applyAlignment="1">
      <alignment vertical="center"/>
    </xf>
    <xf numFmtId="181" fontId="4" fillId="3" borderId="19" xfId="0" applyNumberFormat="1" applyFont="1" applyFill="1" applyBorder="1" applyAlignment="1">
      <alignment horizontal="center" vertical="center"/>
    </xf>
    <xf numFmtId="182" fontId="5" fillId="3" borderId="11" xfId="0" applyNumberFormat="1" applyFont="1" applyFill="1" applyBorder="1" applyAlignment="1">
      <alignment horizontal="center" vertical="center"/>
    </xf>
    <xf numFmtId="182" fontId="4" fillId="3" borderId="0" xfId="0" applyNumberFormat="1" applyFont="1" applyFill="1" applyAlignment="1">
      <alignment vertical="center"/>
    </xf>
    <xf numFmtId="181" fontId="0" fillId="3" borderId="1" xfId="0" applyNumberFormat="1" applyFill="1" applyBorder="1" applyAlignment="1">
      <alignment horizontal="center" vertical="center"/>
    </xf>
    <xf numFmtId="49" fontId="0" fillId="0" borderId="0" xfId="0" quotePrefix="1" applyNumberFormat="1"/>
    <xf numFmtId="0" fontId="13" fillId="2" borderId="0" xfId="3" applyFont="1" applyFill="1" applyAlignment="1">
      <alignment horizontal="center"/>
    </xf>
    <xf numFmtId="0" fontId="17" fillId="2" borderId="0" xfId="3" applyFont="1" applyFill="1" applyAlignment="1">
      <alignment horizontal="center"/>
    </xf>
    <xf numFmtId="14" fontId="13" fillId="2" borderId="0" xfId="3" applyNumberFormat="1" applyFont="1" applyFill="1" applyAlignment="1">
      <alignment horizontal="left"/>
    </xf>
    <xf numFmtId="0" fontId="18" fillId="3" borderId="26" xfId="3" applyFont="1" applyFill="1" applyBorder="1" applyAlignment="1">
      <alignment horizontal="center"/>
    </xf>
    <xf numFmtId="0" fontId="18" fillId="3" borderId="27" xfId="3" applyFont="1" applyFill="1" applyBorder="1" applyAlignment="1">
      <alignment horizontal="center"/>
    </xf>
    <xf numFmtId="0" fontId="18" fillId="3" borderId="19" xfId="3" applyFont="1" applyFill="1" applyBorder="1" applyAlignment="1">
      <alignment horizontal="center"/>
    </xf>
    <xf numFmtId="0" fontId="25" fillId="2" borderId="4" xfId="3" applyFont="1" applyFill="1" applyBorder="1" applyAlignment="1">
      <alignment horizontal="center" vertical="center"/>
    </xf>
    <xf numFmtId="0" fontId="4" fillId="3" borderId="26" xfId="0" applyFont="1" applyFill="1" applyBorder="1" applyAlignment="1">
      <alignment horizontal="right" vertical="center"/>
    </xf>
    <xf numFmtId="5" fontId="3" fillId="3" borderId="13" xfId="0" applyNumberFormat="1" applyFont="1" applyFill="1" applyBorder="1" applyAlignment="1">
      <alignment horizontal="center" vertical="center"/>
    </xf>
    <xf numFmtId="0" fontId="14" fillId="2" borderId="0" xfId="3" applyFont="1" applyFill="1" applyAlignment="1">
      <alignment horizontal="left"/>
    </xf>
    <xf numFmtId="0" fontId="18" fillId="3" borderId="25" xfId="3" applyFont="1" applyFill="1" applyBorder="1" applyAlignment="1">
      <alignment horizontal="center"/>
    </xf>
    <xf numFmtId="0" fontId="25" fillId="5" borderId="7" xfId="3" applyFont="1" applyFill="1" applyBorder="1" applyAlignment="1">
      <alignment horizontal="center" vertical="center"/>
    </xf>
    <xf numFmtId="0" fontId="25" fillId="5" borderId="5" xfId="3" applyFont="1" applyFill="1" applyBorder="1" applyAlignment="1">
      <alignment horizontal="center" vertical="center"/>
    </xf>
    <xf numFmtId="26" fontId="25" fillId="2" borderId="57" xfId="3" applyNumberFormat="1" applyFont="1" applyFill="1" applyBorder="1" applyAlignment="1">
      <alignment horizontal="center" vertical="center"/>
    </xf>
    <xf numFmtId="26" fontId="25" fillId="2" borderId="11" xfId="3" applyNumberFormat="1" applyFont="1" applyFill="1" applyBorder="1" applyAlignment="1">
      <alignment horizontal="center" vertical="center"/>
    </xf>
    <xf numFmtId="26" fontId="13" fillId="2" borderId="34" xfId="3" applyNumberFormat="1" applyFont="1" applyFill="1" applyBorder="1" applyAlignment="1">
      <alignment horizontal="center" vertical="center"/>
    </xf>
    <xf numFmtId="26" fontId="13" fillId="2" borderId="38" xfId="3" applyNumberFormat="1" applyFont="1" applyFill="1" applyBorder="1" applyAlignment="1">
      <alignment horizontal="center" vertical="center"/>
    </xf>
    <xf numFmtId="181" fontId="13" fillId="2" borderId="38" xfId="3" applyNumberFormat="1" applyFont="1" applyFill="1" applyBorder="1" applyAlignment="1">
      <alignment vertical="center"/>
    </xf>
    <xf numFmtId="181" fontId="13" fillId="2" borderId="9" xfId="3" applyNumberFormat="1" applyFont="1" applyFill="1" applyBorder="1" applyAlignment="1">
      <alignment vertical="center"/>
    </xf>
    <xf numFmtId="181" fontId="25" fillId="2" borderId="44" xfId="3" applyNumberFormat="1" applyFont="1" applyFill="1" applyBorder="1"/>
    <xf numFmtId="0" fontId="17" fillId="3" borderId="24" xfId="3" applyFont="1" applyFill="1" applyBorder="1" applyAlignment="1">
      <alignment horizontal="left" vertical="center"/>
    </xf>
    <xf numFmtId="0" fontId="18" fillId="2" borderId="0" xfId="3" applyFont="1" applyFill="1" applyAlignment="1">
      <alignment horizontal="right"/>
    </xf>
    <xf numFmtId="0" fontId="18" fillId="2" borderId="35" xfId="3" applyFont="1" applyFill="1" applyBorder="1" applyAlignment="1">
      <alignment vertical="center"/>
    </xf>
    <xf numFmtId="0" fontId="18" fillId="2" borderId="36" xfId="3" applyFont="1" applyFill="1" applyBorder="1" applyAlignment="1">
      <alignment vertical="center"/>
    </xf>
    <xf numFmtId="0" fontId="18" fillId="2" borderId="37" xfId="3" applyFont="1" applyFill="1" applyBorder="1" applyAlignment="1">
      <alignment vertical="center"/>
    </xf>
    <xf numFmtId="0" fontId="32" fillId="2" borderId="9" xfId="3" applyFont="1" applyFill="1" applyBorder="1" applyAlignment="1">
      <alignment horizontal="center" vertical="center"/>
    </xf>
    <xf numFmtId="0" fontId="13" fillId="3" borderId="32" xfId="3" applyFont="1" applyFill="1" applyBorder="1"/>
    <xf numFmtId="0" fontId="13" fillId="2" borderId="32" xfId="3" applyFont="1" applyFill="1" applyBorder="1" applyAlignment="1">
      <alignment horizontal="center" vertical="center"/>
    </xf>
    <xf numFmtId="0" fontId="32" fillId="2" borderId="32" xfId="3" applyFont="1" applyFill="1" applyBorder="1" applyAlignment="1">
      <alignment horizontal="center" vertical="center"/>
    </xf>
    <xf numFmtId="181" fontId="13" fillId="2" borderId="32" xfId="3" applyNumberFormat="1" applyFont="1" applyFill="1" applyBorder="1" applyAlignment="1">
      <alignment vertical="center"/>
    </xf>
    <xf numFmtId="181" fontId="25" fillId="2" borderId="24" xfId="3" applyNumberFormat="1" applyFont="1" applyFill="1" applyBorder="1"/>
    <xf numFmtId="0" fontId="31" fillId="2" borderId="27" xfId="3" applyFont="1" applyFill="1" applyBorder="1" applyAlignment="1">
      <alignment vertical="top" wrapText="1"/>
    </xf>
    <xf numFmtId="0" fontId="18" fillId="2" borderId="26" xfId="3" applyFont="1" applyFill="1" applyBorder="1" applyAlignment="1">
      <alignment horizontal="left"/>
    </xf>
    <xf numFmtId="0" fontId="18" fillId="2" borderId="0" xfId="3" applyFont="1" applyFill="1" applyAlignment="1">
      <alignment horizontal="left"/>
    </xf>
    <xf numFmtId="0" fontId="18" fillId="2" borderId="27" xfId="3" applyFont="1" applyFill="1" applyBorder="1" applyAlignment="1">
      <alignment horizontal="left"/>
    </xf>
    <xf numFmtId="0" fontId="18" fillId="2" borderId="26" xfId="3" applyFont="1" applyFill="1" applyBorder="1"/>
    <xf numFmtId="0" fontId="13" fillId="2" borderId="27" xfId="3" applyFont="1" applyFill="1" applyBorder="1"/>
    <xf numFmtId="0" fontId="16" fillId="2" borderId="0" xfId="3" applyFont="1" applyFill="1"/>
    <xf numFmtId="0" fontId="37" fillId="2" borderId="0" xfId="3" applyFont="1" applyFill="1"/>
    <xf numFmtId="0" fontId="36" fillId="2" borderId="0" xfId="0" applyFont="1" applyFill="1" applyAlignment="1">
      <alignment horizontal="left" vertical="center"/>
    </xf>
    <xf numFmtId="0" fontId="38" fillId="2" borderId="0" xfId="0" applyFont="1" applyFill="1"/>
    <xf numFmtId="0" fontId="38" fillId="2" borderId="0" xfId="0" applyFont="1" applyFill="1" applyAlignment="1">
      <alignment horizontal="left" vertical="center"/>
    </xf>
    <xf numFmtId="0" fontId="39" fillId="2" borderId="0" xfId="63" applyFont="1" applyFill="1" applyAlignment="1">
      <alignment horizontal="left" vertical="center"/>
    </xf>
    <xf numFmtId="0" fontId="35" fillId="2" borderId="0" xfId="0" applyFont="1" applyFill="1" applyAlignment="1">
      <alignment horizontal="left" vertical="center"/>
    </xf>
    <xf numFmtId="0" fontId="35" fillId="2" borderId="0" xfId="0" applyFont="1" applyFill="1" applyAlignment="1">
      <alignment horizontal="justify" vertical="center"/>
    </xf>
    <xf numFmtId="0" fontId="16" fillId="2" borderId="55" xfId="3" applyFont="1" applyFill="1" applyBorder="1" applyAlignment="1">
      <alignment horizontal="center" vertical="center"/>
    </xf>
    <xf numFmtId="0" fontId="28" fillId="2" borderId="55" xfId="3" applyFont="1" applyFill="1" applyBorder="1" applyAlignment="1">
      <alignment horizontal="center" vertical="center"/>
    </xf>
    <xf numFmtId="0" fontId="40" fillId="2" borderId="0" xfId="3" applyFont="1" applyFill="1" applyAlignment="1">
      <alignment horizontal="left" vertical="top"/>
    </xf>
    <xf numFmtId="0" fontId="18" fillId="2" borderId="24" xfId="3" applyFont="1" applyFill="1" applyBorder="1" applyAlignment="1">
      <alignment horizontal="right"/>
    </xf>
    <xf numFmtId="0" fontId="25" fillId="4" borderId="52" xfId="3" applyFont="1" applyFill="1" applyBorder="1" applyAlignment="1">
      <alignment horizontal="center" vertical="center"/>
    </xf>
    <xf numFmtId="182" fontId="1" fillId="3" borderId="15" xfId="0" applyNumberFormat="1" applyFont="1" applyFill="1" applyBorder="1" applyAlignment="1">
      <alignment horizontal="right" vertical="center"/>
    </xf>
    <xf numFmtId="0" fontId="25" fillId="5" borderId="4" xfId="3" applyFont="1" applyFill="1" applyBorder="1" applyAlignment="1">
      <alignment horizontal="center" vertical="center"/>
    </xf>
    <xf numFmtId="10" fontId="25" fillId="2" borderId="6" xfId="3" applyNumberFormat="1" applyFont="1" applyFill="1" applyBorder="1" applyAlignment="1">
      <alignment horizontal="right" vertical="center"/>
    </xf>
    <xf numFmtId="0" fontId="17" fillId="2" borderId="1" xfId="3" applyFont="1" applyFill="1" applyBorder="1" applyAlignment="1">
      <alignment horizontal="center" vertical="center" wrapText="1"/>
    </xf>
    <xf numFmtId="177" fontId="28" fillId="0" borderId="1" xfId="3" applyNumberFormat="1" applyFont="1" applyBorder="1" applyAlignment="1">
      <alignment horizontal="center" vertical="center"/>
    </xf>
    <xf numFmtId="0" fontId="28" fillId="0" borderId="73" xfId="3" applyFont="1" applyBorder="1" applyAlignment="1">
      <alignment horizontal="center" vertical="center"/>
    </xf>
    <xf numFmtId="0" fontId="4" fillId="3" borderId="63" xfId="0" applyFont="1" applyFill="1" applyBorder="1" applyAlignment="1">
      <alignment horizontal="right" vertical="center"/>
    </xf>
    <xf numFmtId="0" fontId="4" fillId="3" borderId="8" xfId="0" applyFont="1" applyFill="1" applyBorder="1" applyAlignment="1">
      <alignment horizontal="right" vertical="center"/>
    </xf>
    <xf numFmtId="0" fontId="4" fillId="3" borderId="58" xfId="0" applyFont="1" applyFill="1" applyBorder="1" applyAlignment="1">
      <alignment horizontal="right" vertical="center"/>
    </xf>
    <xf numFmtId="0" fontId="5" fillId="3" borderId="75" xfId="0" applyFont="1" applyFill="1" applyBorder="1" applyAlignment="1">
      <alignment horizontal="center" vertical="center"/>
    </xf>
    <xf numFmtId="182" fontId="5" fillId="3" borderId="76" xfId="0" applyNumberFormat="1" applyFont="1" applyFill="1" applyBorder="1" applyAlignment="1">
      <alignment horizontal="center" vertical="center"/>
    </xf>
    <xf numFmtId="0" fontId="4" fillId="3" borderId="1" xfId="0" applyFont="1" applyFill="1" applyBorder="1" applyAlignment="1">
      <alignment horizontal="right" vertical="center"/>
    </xf>
    <xf numFmtId="26" fontId="43" fillId="3" borderId="1" xfId="0" applyNumberFormat="1" applyFont="1" applyFill="1" applyBorder="1" applyAlignment="1">
      <alignment vertical="center"/>
    </xf>
    <xf numFmtId="182" fontId="4" fillId="3" borderId="1" xfId="0" applyNumberFormat="1" applyFont="1" applyFill="1" applyBorder="1" applyAlignment="1">
      <alignment vertical="center"/>
    </xf>
    <xf numFmtId="0" fontId="25" fillId="5" borderId="64" xfId="3" applyFont="1" applyFill="1" applyBorder="1" applyAlignment="1">
      <alignment horizontal="center" vertical="center"/>
    </xf>
    <xf numFmtId="0" fontId="25" fillId="5" borderId="77" xfId="3" applyFont="1" applyFill="1" applyBorder="1" applyAlignment="1">
      <alignment horizontal="center" vertical="center"/>
    </xf>
    <xf numFmtId="0" fontId="25" fillId="5" borderId="1" xfId="3" applyFont="1" applyFill="1" applyBorder="1" applyAlignment="1">
      <alignment horizontal="center" vertical="center"/>
    </xf>
    <xf numFmtId="0" fontId="18" fillId="2" borderId="56" xfId="3" applyFont="1" applyFill="1" applyBorder="1" applyAlignment="1">
      <alignment horizontal="center" vertical="center"/>
    </xf>
    <xf numFmtId="0" fontId="18" fillId="2" borderId="4" xfId="3" applyFont="1" applyFill="1" applyBorder="1" applyAlignment="1">
      <alignment horizontal="center" vertical="center"/>
    </xf>
    <xf numFmtId="0" fontId="18" fillId="2" borderId="6" xfId="3" applyFont="1" applyFill="1" applyBorder="1" applyAlignment="1">
      <alignment horizontal="center" vertical="center"/>
    </xf>
    <xf numFmtId="0" fontId="25" fillId="5" borderId="64" xfId="3" applyFont="1" applyFill="1" applyBorder="1" applyAlignment="1">
      <alignment horizontal="center" vertical="center"/>
    </xf>
    <xf numFmtId="0" fontId="25" fillId="5" borderId="53" xfId="3" applyFont="1" applyFill="1" applyBorder="1" applyAlignment="1">
      <alignment horizontal="center" vertical="center"/>
    </xf>
    <xf numFmtId="0" fontId="25" fillId="5" borderId="24" xfId="3" applyFont="1" applyFill="1" applyBorder="1" applyAlignment="1">
      <alignment horizontal="center" vertical="center"/>
    </xf>
    <xf numFmtId="0" fontId="18" fillId="2" borderId="69" xfId="3" applyFont="1" applyFill="1" applyBorder="1" applyAlignment="1">
      <alignment horizontal="center" vertical="center"/>
    </xf>
    <xf numFmtId="0" fontId="18" fillId="2" borderId="70" xfId="3" applyFont="1" applyFill="1" applyBorder="1" applyAlignment="1">
      <alignment horizontal="center" vertical="center"/>
    </xf>
    <xf numFmtId="0" fontId="18" fillId="2" borderId="8" xfId="3" applyFont="1" applyFill="1" applyBorder="1" applyAlignment="1">
      <alignment horizontal="center" vertical="center"/>
    </xf>
    <xf numFmtId="0" fontId="18" fillId="2" borderId="0" xfId="3" applyFont="1" applyFill="1" applyAlignment="1">
      <alignment vertical="center"/>
    </xf>
    <xf numFmtId="0" fontId="18" fillId="2" borderId="23" xfId="3" applyFont="1" applyFill="1" applyBorder="1" applyAlignment="1">
      <alignment horizontal="center" vertical="center"/>
    </xf>
    <xf numFmtId="0" fontId="18" fillId="2" borderId="24" xfId="3" applyFont="1" applyFill="1" applyBorder="1" applyAlignment="1">
      <alignment horizontal="center" vertical="center"/>
    </xf>
    <xf numFmtId="0" fontId="18" fillId="2" borderId="53" xfId="3" applyFont="1" applyFill="1" applyBorder="1" applyAlignment="1">
      <alignment horizontal="center" vertical="center"/>
    </xf>
    <xf numFmtId="0" fontId="18" fillId="2" borderId="30" xfId="3" applyFont="1" applyFill="1" applyBorder="1" applyAlignment="1">
      <alignment horizontal="center" vertical="center"/>
    </xf>
    <xf numFmtId="0" fontId="18" fillId="2" borderId="31" xfId="3" applyFont="1" applyFill="1" applyBorder="1" applyAlignment="1">
      <alignment horizontal="center" vertical="center"/>
    </xf>
    <xf numFmtId="0" fontId="18" fillId="2" borderId="54" xfId="3" applyFont="1" applyFill="1" applyBorder="1" applyAlignment="1">
      <alignment horizontal="center" vertical="center"/>
    </xf>
    <xf numFmtId="0" fontId="18" fillId="3" borderId="62" xfId="3" applyFont="1" applyFill="1" applyBorder="1" applyAlignment="1">
      <alignment horizontal="center" vertical="center" wrapText="1"/>
    </xf>
    <xf numFmtId="0" fontId="18" fillId="3" borderId="49" xfId="3" applyFont="1" applyFill="1" applyBorder="1" applyAlignment="1">
      <alignment horizontal="center" vertical="center" wrapText="1"/>
    </xf>
    <xf numFmtId="0" fontId="18" fillId="3" borderId="63" xfId="3" applyFont="1" applyFill="1" applyBorder="1" applyAlignment="1">
      <alignment horizontal="center" vertical="center"/>
    </xf>
    <xf numFmtId="0" fontId="18" fillId="3" borderId="50" xfId="3" applyFont="1" applyFill="1" applyBorder="1" applyAlignment="1">
      <alignment horizontal="center" vertical="center"/>
    </xf>
    <xf numFmtId="0" fontId="25" fillId="5" borderId="1" xfId="3" applyFont="1" applyFill="1" applyBorder="1" applyAlignment="1">
      <alignment horizontal="center" vertical="center"/>
    </xf>
    <xf numFmtId="0" fontId="24" fillId="2" borderId="0" xfId="3" applyFont="1" applyFill="1" applyAlignment="1">
      <alignment horizontal="center"/>
    </xf>
    <xf numFmtId="0" fontId="17" fillId="3" borderId="29" xfId="3" applyFont="1" applyFill="1" applyBorder="1" applyAlignment="1">
      <alignment horizontal="left" vertical="center"/>
    </xf>
    <xf numFmtId="0" fontId="17" fillId="3" borderId="2" xfId="3" applyFont="1" applyFill="1" applyBorder="1" applyAlignment="1">
      <alignment horizontal="left" vertical="center"/>
    </xf>
    <xf numFmtId="0" fontId="17" fillId="3" borderId="3" xfId="3" applyFont="1" applyFill="1" applyBorder="1" applyAlignment="1">
      <alignment horizontal="left" vertical="center"/>
    </xf>
    <xf numFmtId="0" fontId="17" fillId="3" borderId="30" xfId="3" applyFont="1" applyFill="1" applyBorder="1" applyAlignment="1">
      <alignment horizontal="left" vertical="center"/>
    </xf>
    <xf numFmtId="0" fontId="17" fillId="3" borderId="31" xfId="3" applyFont="1" applyFill="1" applyBorder="1" applyAlignment="1">
      <alignment horizontal="left" vertical="center"/>
    </xf>
    <xf numFmtId="0" fontId="18" fillId="2" borderId="50" xfId="3" applyFont="1" applyFill="1" applyBorder="1" applyAlignment="1">
      <alignment horizontal="center" vertical="center" wrapText="1"/>
    </xf>
    <xf numFmtId="0" fontId="18" fillId="2" borderId="55" xfId="3" applyFont="1" applyFill="1" applyBorder="1" applyAlignment="1">
      <alignment horizontal="center" vertical="center"/>
    </xf>
    <xf numFmtId="0" fontId="18" fillId="2" borderId="13" xfId="3" applyFont="1" applyFill="1" applyBorder="1" applyAlignment="1">
      <alignment horizontal="center" vertical="center" wrapText="1"/>
    </xf>
    <xf numFmtId="0" fontId="18" fillId="2" borderId="17" xfId="3" applyFont="1" applyFill="1" applyBorder="1" applyAlignment="1">
      <alignment horizontal="center" vertical="center"/>
    </xf>
    <xf numFmtId="0" fontId="18" fillId="3" borderId="55" xfId="3" applyFont="1" applyFill="1" applyBorder="1" applyAlignment="1">
      <alignment horizontal="center" vertical="center"/>
    </xf>
    <xf numFmtId="0" fontId="18" fillId="3" borderId="49" xfId="3" applyFont="1" applyFill="1" applyBorder="1" applyAlignment="1">
      <alignment horizontal="center" vertical="center"/>
    </xf>
    <xf numFmtId="0" fontId="18" fillId="3" borderId="58" xfId="3" applyFont="1" applyFill="1" applyBorder="1" applyAlignment="1">
      <alignment horizontal="center" vertical="center"/>
    </xf>
    <xf numFmtId="0" fontId="18" fillId="3" borderId="61" xfId="3" applyFont="1" applyFill="1" applyBorder="1" applyAlignment="1">
      <alignment horizontal="center" vertical="center"/>
    </xf>
    <xf numFmtId="0" fontId="18" fillId="3" borderId="71" xfId="3" applyFont="1" applyFill="1" applyBorder="1" applyAlignment="1">
      <alignment horizontal="center" vertical="center"/>
    </xf>
    <xf numFmtId="0" fontId="18" fillId="0" borderId="72" xfId="3" applyFont="1" applyBorder="1" applyAlignment="1">
      <alignment horizontal="center" vertical="center" wrapText="1"/>
    </xf>
    <xf numFmtId="0" fontId="18" fillId="0" borderId="68" xfId="3" applyFont="1" applyBorder="1" applyAlignment="1">
      <alignment horizontal="center" vertical="center"/>
    </xf>
    <xf numFmtId="0" fontId="16" fillId="2" borderId="55" xfId="3" applyFont="1" applyFill="1" applyBorder="1" applyAlignment="1">
      <alignment horizontal="center" vertical="center"/>
    </xf>
    <xf numFmtId="0" fontId="16" fillId="0" borderId="55" xfId="3" applyFont="1" applyBorder="1" applyAlignment="1">
      <alignment horizontal="center" vertical="center"/>
    </xf>
    <xf numFmtId="0" fontId="28" fillId="2" borderId="73" xfId="3" applyFont="1" applyFill="1" applyBorder="1" applyAlignment="1">
      <alignment horizontal="center" vertical="center"/>
    </xf>
    <xf numFmtId="0" fontId="28" fillId="2" borderId="58" xfId="3" applyFont="1" applyFill="1" applyBorder="1" applyAlignment="1">
      <alignment horizontal="center" vertical="center"/>
    </xf>
    <xf numFmtId="0" fontId="18" fillId="3" borderId="72" xfId="3" applyFont="1" applyFill="1" applyBorder="1" applyAlignment="1">
      <alignment horizontal="center" vertical="center"/>
    </xf>
    <xf numFmtId="0" fontId="18" fillId="3" borderId="68" xfId="3" applyFont="1" applyFill="1" applyBorder="1" applyAlignment="1">
      <alignment horizontal="center" vertical="center"/>
    </xf>
    <xf numFmtId="177" fontId="17" fillId="3" borderId="7" xfId="3" applyNumberFormat="1" applyFont="1" applyFill="1" applyBorder="1" applyAlignment="1">
      <alignment horizontal="center" vertical="center"/>
    </xf>
    <xf numFmtId="177" fontId="17" fillId="3" borderId="70" xfId="3" applyNumberFormat="1" applyFont="1" applyFill="1" applyBorder="1" applyAlignment="1">
      <alignment horizontal="center" vertical="center"/>
    </xf>
    <xf numFmtId="0" fontId="17" fillId="3" borderId="1" xfId="3" applyFont="1" applyFill="1" applyBorder="1" applyAlignment="1">
      <alignment horizontal="center" vertical="center"/>
    </xf>
    <xf numFmtId="0" fontId="41" fillId="2" borderId="64" xfId="3" applyFont="1" applyFill="1" applyBorder="1" applyAlignment="1">
      <alignment horizontal="center" vertical="center" wrapText="1"/>
    </xf>
    <xf numFmtId="0" fontId="41" fillId="2" borderId="74" xfId="3" applyFont="1" applyFill="1" applyBorder="1" applyAlignment="1">
      <alignment horizontal="center" vertical="center" wrapText="1"/>
    </xf>
    <xf numFmtId="0" fontId="41" fillId="2" borderId="65" xfId="3" applyFont="1" applyFill="1" applyBorder="1" applyAlignment="1">
      <alignment horizontal="center" vertical="center" wrapText="1"/>
    </xf>
    <xf numFmtId="176" fontId="25" fillId="2" borderId="59" xfId="3" applyNumberFormat="1" applyFont="1" applyFill="1" applyBorder="1" applyAlignment="1">
      <alignment horizontal="center" vertical="center"/>
    </xf>
    <xf numFmtId="176" fontId="25" fillId="2" borderId="60" xfId="3" applyNumberFormat="1" applyFont="1" applyFill="1" applyBorder="1" applyAlignment="1">
      <alignment horizontal="center" vertical="center"/>
    </xf>
    <xf numFmtId="176" fontId="25" fillId="2" borderId="63" xfId="3" applyNumberFormat="1" applyFont="1" applyFill="1" applyBorder="1" applyAlignment="1">
      <alignment horizontal="center" vertical="center"/>
    </xf>
    <xf numFmtId="0" fontId="25" fillId="5" borderId="7" xfId="3" applyFont="1" applyFill="1" applyBorder="1" applyAlignment="1">
      <alignment horizontal="center" vertical="center"/>
    </xf>
    <xf numFmtId="0" fontId="25" fillId="5" borderId="8" xfId="3" applyFont="1" applyFill="1" applyBorder="1" applyAlignment="1">
      <alignment horizontal="center" vertical="center"/>
    </xf>
    <xf numFmtId="0" fontId="25" fillId="5" borderId="70" xfId="3" applyFont="1" applyFill="1" applyBorder="1" applyAlignment="1">
      <alignment horizontal="center" vertical="center"/>
    </xf>
    <xf numFmtId="178" fontId="25" fillId="2" borderId="14" xfId="3" applyNumberFormat="1" applyFont="1" applyFill="1" applyBorder="1" applyAlignment="1">
      <alignment horizontal="right" vertical="center"/>
    </xf>
    <xf numFmtId="178" fontId="25" fillId="2" borderId="1" xfId="3" applyNumberFormat="1" applyFont="1" applyFill="1" applyBorder="1" applyAlignment="1">
      <alignment horizontal="right" vertical="center"/>
    </xf>
    <xf numFmtId="26" fontId="27" fillId="2" borderId="1" xfId="3" applyNumberFormat="1" applyFont="1" applyFill="1" applyBorder="1" applyAlignment="1">
      <alignment horizontal="right" vertical="center"/>
    </xf>
    <xf numFmtId="26" fontId="27" fillId="2" borderId="15" xfId="3" applyNumberFormat="1" applyFont="1" applyFill="1" applyBorder="1" applyAlignment="1">
      <alignment horizontal="right" vertical="center"/>
    </xf>
    <xf numFmtId="178" fontId="25" fillId="2" borderId="69" xfId="3" applyNumberFormat="1" applyFont="1" applyFill="1" applyBorder="1" applyAlignment="1">
      <alignment horizontal="right" vertical="center"/>
    </xf>
    <xf numFmtId="178" fontId="25" fillId="2" borderId="70" xfId="3" applyNumberFormat="1" applyFont="1" applyFill="1" applyBorder="1" applyAlignment="1">
      <alignment horizontal="right" vertical="center"/>
    </xf>
    <xf numFmtId="178" fontId="25" fillId="2" borderId="8" xfId="3" applyNumberFormat="1" applyFont="1" applyFill="1" applyBorder="1" applyAlignment="1">
      <alignment horizontal="right" vertical="center"/>
    </xf>
    <xf numFmtId="26" fontId="27" fillId="2" borderId="7" xfId="3" applyNumberFormat="1" applyFont="1" applyFill="1" applyBorder="1" applyAlignment="1">
      <alignment horizontal="right" vertical="center"/>
    </xf>
    <xf numFmtId="26" fontId="27" fillId="2" borderId="66" xfId="3" applyNumberFormat="1" applyFont="1" applyFill="1" applyBorder="1" applyAlignment="1">
      <alignment horizontal="right" vertical="center"/>
    </xf>
    <xf numFmtId="185" fontId="27" fillId="2" borderId="5" xfId="3" applyNumberFormat="1" applyFont="1" applyFill="1" applyBorder="1" applyAlignment="1">
      <alignment horizontal="right" vertical="center"/>
    </xf>
    <xf numFmtId="185" fontId="27" fillId="2" borderId="28" xfId="3" applyNumberFormat="1" applyFont="1" applyFill="1" applyBorder="1" applyAlignment="1">
      <alignment horizontal="right" vertical="center"/>
    </xf>
    <xf numFmtId="0" fontId="13" fillId="2" borderId="0" xfId="3" applyFont="1" applyFill="1" applyAlignment="1">
      <alignment horizontal="center"/>
    </xf>
    <xf numFmtId="0" fontId="13" fillId="2" borderId="27" xfId="3" applyFont="1" applyFill="1" applyBorder="1" applyAlignment="1">
      <alignment horizontal="center"/>
    </xf>
    <xf numFmtId="0" fontId="25" fillId="2" borderId="67" xfId="3" applyFont="1" applyFill="1" applyBorder="1" applyAlignment="1">
      <alignment horizontal="right" vertical="center"/>
    </xf>
    <xf numFmtId="0" fontId="25" fillId="2" borderId="68" xfId="3" applyFont="1" applyFill="1" applyBorder="1" applyAlignment="1">
      <alignment horizontal="right" vertical="center"/>
    </xf>
    <xf numFmtId="185" fontId="27" fillId="2" borderId="65" xfId="3" applyNumberFormat="1" applyFont="1" applyFill="1" applyBorder="1" applyAlignment="1">
      <alignment horizontal="right" vertical="center"/>
    </xf>
    <xf numFmtId="185" fontId="27" fillId="2" borderId="19" xfId="3" applyNumberFormat="1" applyFont="1" applyFill="1" applyBorder="1" applyAlignment="1">
      <alignment horizontal="right" vertical="center"/>
    </xf>
    <xf numFmtId="0" fontId="18" fillId="3" borderId="26" xfId="3" applyFont="1" applyFill="1" applyBorder="1" applyAlignment="1">
      <alignment horizontal="right"/>
    </xf>
    <xf numFmtId="0" fontId="18" fillId="3" borderId="0" xfId="3" applyFont="1" applyFill="1" applyAlignment="1">
      <alignment horizontal="right"/>
    </xf>
    <xf numFmtId="0" fontId="18" fillId="2" borderId="31" xfId="3" applyFont="1" applyFill="1" applyBorder="1" applyAlignment="1">
      <alignment horizontal="center"/>
    </xf>
    <xf numFmtId="0" fontId="18" fillId="2" borderId="19" xfId="3" applyFont="1" applyFill="1" applyBorder="1" applyAlignment="1">
      <alignment horizontal="center"/>
    </xf>
    <xf numFmtId="0" fontId="18" fillId="2" borderId="0" xfId="3" applyFont="1" applyFill="1" applyAlignment="1">
      <alignment horizontal="center"/>
    </xf>
    <xf numFmtId="0" fontId="18" fillId="2" borderId="27" xfId="3" applyFont="1" applyFill="1" applyBorder="1" applyAlignment="1">
      <alignment horizontal="center"/>
    </xf>
    <xf numFmtId="0" fontId="25" fillId="2" borderId="69" xfId="3" applyFont="1" applyFill="1" applyBorder="1" applyAlignment="1">
      <alignment horizontal="right" vertical="center"/>
    </xf>
    <xf numFmtId="0" fontId="25" fillId="2" borderId="70" xfId="3" applyFont="1" applyFill="1" applyBorder="1" applyAlignment="1">
      <alignment horizontal="right" vertical="center"/>
    </xf>
    <xf numFmtId="0" fontId="25" fillId="2" borderId="8" xfId="3" applyFont="1" applyFill="1" applyBorder="1" applyAlignment="1">
      <alignment horizontal="right" vertical="center"/>
    </xf>
    <xf numFmtId="184" fontId="27" fillId="2" borderId="7" xfId="3" applyNumberFormat="1" applyFont="1" applyFill="1" applyBorder="1" applyAlignment="1">
      <alignment horizontal="right" vertical="center"/>
    </xf>
    <xf numFmtId="184" fontId="27" fillId="2" borderId="66" xfId="3" applyNumberFormat="1" applyFont="1" applyFill="1" applyBorder="1" applyAlignment="1">
      <alignment horizontal="right" vertical="center"/>
    </xf>
    <xf numFmtId="185" fontId="27" fillId="2" borderId="7" xfId="3" applyNumberFormat="1" applyFont="1" applyFill="1" applyBorder="1" applyAlignment="1">
      <alignment horizontal="right" vertical="center"/>
    </xf>
    <xf numFmtId="185" fontId="27" fillId="2" borderId="66" xfId="3" applyNumberFormat="1" applyFont="1" applyFill="1" applyBorder="1" applyAlignment="1">
      <alignment horizontal="right" vertical="center"/>
    </xf>
    <xf numFmtId="0" fontId="18" fillId="3" borderId="30" xfId="3" applyFont="1" applyFill="1" applyBorder="1" applyAlignment="1">
      <alignment horizontal="right"/>
    </xf>
    <xf numFmtId="0" fontId="18" fillId="3" borderId="31" xfId="3" applyFont="1" applyFill="1" applyBorder="1" applyAlignment="1">
      <alignment horizontal="right"/>
    </xf>
    <xf numFmtId="0" fontId="20" fillId="2" borderId="10" xfId="3" applyFont="1" applyFill="1" applyBorder="1" applyAlignment="1">
      <alignment horizontal="center" vertical="center"/>
    </xf>
    <xf numFmtId="0" fontId="20" fillId="2" borderId="52" xfId="3" applyFont="1" applyFill="1" applyBorder="1" applyAlignment="1">
      <alignment horizontal="center" vertical="center"/>
    </xf>
    <xf numFmtId="0" fontId="20" fillId="2" borderId="48" xfId="3" applyFont="1" applyFill="1" applyBorder="1" applyAlignment="1">
      <alignment horizontal="center" vertical="center"/>
    </xf>
    <xf numFmtId="0" fontId="25" fillId="4" borderId="51" xfId="3" applyFont="1" applyFill="1" applyBorder="1" applyAlignment="1">
      <alignment horizontal="center" vertical="center"/>
    </xf>
    <xf numFmtId="0" fontId="25" fillId="4" borderId="43" xfId="3" applyFont="1" applyFill="1" applyBorder="1" applyAlignment="1">
      <alignment horizontal="center" vertical="center"/>
    </xf>
    <xf numFmtId="0" fontId="25" fillId="4" borderId="52" xfId="3" applyFont="1" applyFill="1" applyBorder="1" applyAlignment="1">
      <alignment horizontal="center" vertical="center"/>
    </xf>
    <xf numFmtId="0" fontId="25" fillId="2" borderId="29" xfId="3" applyFont="1" applyFill="1" applyBorder="1" applyAlignment="1">
      <alignment horizontal="right" vertical="center"/>
    </xf>
    <xf numFmtId="0" fontId="25" fillId="2" borderId="2" xfId="3" applyFont="1" applyFill="1" applyBorder="1" applyAlignment="1">
      <alignment horizontal="right" vertical="center"/>
    </xf>
    <xf numFmtId="0" fontId="25" fillId="2" borderId="3" xfId="3" applyFont="1" applyFill="1" applyBorder="1" applyAlignment="1">
      <alignment horizontal="right" vertical="center"/>
    </xf>
    <xf numFmtId="0" fontId="25" fillId="2" borderId="14" xfId="3" applyFont="1" applyFill="1" applyBorder="1" applyAlignment="1">
      <alignment horizontal="right" vertical="center"/>
    </xf>
    <xf numFmtId="0" fontId="25" fillId="2" borderId="1" xfId="3" applyFont="1" applyFill="1" applyBorder="1" applyAlignment="1">
      <alignment horizontal="right" vertical="center"/>
    </xf>
    <xf numFmtId="178" fontId="25" fillId="2" borderId="12" xfId="3" applyNumberFormat="1" applyFont="1" applyFill="1" applyBorder="1" applyAlignment="1">
      <alignment horizontal="right" vertical="center"/>
    </xf>
    <xf numFmtId="178" fontId="25" fillId="2" borderId="50" xfId="3" applyNumberFormat="1" applyFont="1" applyFill="1" applyBorder="1" applyAlignment="1">
      <alignment horizontal="right" vertical="center"/>
    </xf>
    <xf numFmtId="178" fontId="16" fillId="2" borderId="69" xfId="3" applyNumberFormat="1" applyFont="1" applyFill="1" applyBorder="1" applyAlignment="1">
      <alignment horizontal="right" vertical="center"/>
    </xf>
    <xf numFmtId="178" fontId="16" fillId="2" borderId="70" xfId="3" applyNumberFormat="1" applyFont="1" applyFill="1" applyBorder="1" applyAlignment="1">
      <alignment horizontal="right" vertical="center"/>
    </xf>
    <xf numFmtId="178" fontId="16" fillId="2" borderId="8" xfId="3" applyNumberFormat="1" applyFont="1" applyFill="1" applyBorder="1" applyAlignment="1">
      <alignment horizontal="right" vertical="center"/>
    </xf>
    <xf numFmtId="0" fontId="17" fillId="2" borderId="0" xfId="3" applyFont="1" applyFill="1" applyAlignment="1">
      <alignment horizontal="center"/>
    </xf>
    <xf numFmtId="0" fontId="18" fillId="2" borderId="23" xfId="3" applyFont="1" applyFill="1" applyBorder="1" applyAlignment="1">
      <alignment horizontal="left"/>
    </xf>
    <xf numFmtId="0" fontId="18" fillId="2" borderId="24" xfId="3" applyFont="1" applyFill="1" applyBorder="1" applyAlignment="1">
      <alignment horizontal="left"/>
    </xf>
    <xf numFmtId="0" fontId="18" fillId="2" borderId="25" xfId="3" applyFont="1" applyFill="1" applyBorder="1" applyAlignment="1">
      <alignment horizontal="left"/>
    </xf>
    <xf numFmtId="0" fontId="18" fillId="2" borderId="23" xfId="3" applyFont="1" applyFill="1" applyBorder="1" applyAlignment="1">
      <alignment horizontal="right"/>
    </xf>
    <xf numFmtId="0" fontId="18" fillId="2" borderId="24" xfId="3" applyFont="1" applyFill="1" applyBorder="1" applyAlignment="1">
      <alignment horizontal="right"/>
    </xf>
    <xf numFmtId="185" fontId="27" fillId="2" borderId="1" xfId="3" applyNumberFormat="1" applyFont="1" applyFill="1" applyBorder="1" applyAlignment="1">
      <alignment horizontal="right" vertical="center"/>
    </xf>
    <xf numFmtId="185" fontId="27" fillId="2" borderId="15" xfId="3" applyNumberFormat="1" applyFont="1" applyFill="1" applyBorder="1" applyAlignment="1">
      <alignment horizontal="right" vertical="center"/>
    </xf>
    <xf numFmtId="26" fontId="27" fillId="2" borderId="63" xfId="3" applyNumberFormat="1" applyFont="1" applyFill="1" applyBorder="1" applyAlignment="1">
      <alignment horizontal="right" vertical="center"/>
    </xf>
    <xf numFmtId="26" fontId="27" fillId="2" borderId="13" xfId="3" applyNumberFormat="1" applyFont="1" applyFill="1" applyBorder="1" applyAlignment="1">
      <alignment horizontal="right" vertical="center"/>
    </xf>
    <xf numFmtId="0" fontId="18" fillId="3" borderId="30" xfId="3" applyFont="1" applyFill="1" applyBorder="1" applyAlignment="1">
      <alignment horizontal="center"/>
    </xf>
    <xf numFmtId="0" fontId="18" fillId="3" borderId="31" xfId="3" applyFont="1" applyFill="1" applyBorder="1" applyAlignment="1">
      <alignment horizontal="center"/>
    </xf>
    <xf numFmtId="0" fontId="18" fillId="3" borderId="19" xfId="3" applyFont="1" applyFill="1" applyBorder="1" applyAlignment="1">
      <alignment horizontal="center"/>
    </xf>
    <xf numFmtId="49" fontId="13" fillId="2" borderId="0" xfId="3" applyNumberFormat="1" applyFont="1" applyFill="1" applyAlignment="1">
      <alignment horizontal="center"/>
    </xf>
    <xf numFmtId="49" fontId="13" fillId="2" borderId="27" xfId="3" applyNumberFormat="1" applyFont="1" applyFill="1" applyBorder="1" applyAlignment="1">
      <alignment horizontal="center"/>
    </xf>
    <xf numFmtId="0" fontId="18" fillId="2" borderId="39" xfId="3" applyFont="1" applyFill="1" applyBorder="1" applyAlignment="1">
      <alignment horizontal="center" vertical="center"/>
    </xf>
    <xf numFmtId="0" fontId="18" fillId="2" borderId="40" xfId="3" applyFont="1" applyFill="1" applyBorder="1" applyAlignment="1">
      <alignment horizontal="center" vertical="center"/>
    </xf>
    <xf numFmtId="0" fontId="18" fillId="2" borderId="41" xfId="3" applyFont="1" applyFill="1" applyBorder="1" applyAlignment="1">
      <alignment horizontal="center" vertical="center"/>
    </xf>
    <xf numFmtId="0" fontId="13" fillId="2" borderId="39" xfId="3" applyFont="1" applyFill="1" applyBorder="1" applyAlignment="1">
      <alignment horizontal="center" vertical="center"/>
    </xf>
    <xf numFmtId="0" fontId="13" fillId="2" borderId="40" xfId="3" applyFont="1" applyFill="1" applyBorder="1" applyAlignment="1">
      <alignment horizontal="center" vertical="center"/>
    </xf>
    <xf numFmtId="0" fontId="13" fillId="2" borderId="41" xfId="3" applyFont="1" applyFill="1" applyBorder="1" applyAlignment="1">
      <alignment horizontal="center" vertical="center"/>
    </xf>
    <xf numFmtId="0" fontId="18" fillId="3" borderId="26" xfId="3" applyFont="1" applyFill="1" applyBorder="1" applyAlignment="1">
      <alignment horizontal="center"/>
    </xf>
    <xf numFmtId="0" fontId="18" fillId="3" borderId="0" xfId="3" applyFont="1" applyFill="1" applyAlignment="1">
      <alignment horizontal="center"/>
    </xf>
    <xf numFmtId="0" fontId="23" fillId="2" borderId="39" xfId="3" applyFont="1" applyFill="1" applyBorder="1" applyAlignment="1">
      <alignment horizontal="center" vertical="center"/>
    </xf>
    <xf numFmtId="0" fontId="23" fillId="2" borderId="40" xfId="3" applyFont="1" applyFill="1" applyBorder="1" applyAlignment="1">
      <alignment horizontal="center" vertical="center"/>
    </xf>
    <xf numFmtId="0" fontId="23" fillId="2" borderId="41" xfId="3" applyFont="1" applyFill="1" applyBorder="1" applyAlignment="1">
      <alignment horizontal="center" vertical="center"/>
    </xf>
    <xf numFmtId="179" fontId="13" fillId="2" borderId="31" xfId="3" applyNumberFormat="1" applyFont="1" applyFill="1" applyBorder="1" applyAlignment="1">
      <alignment horizontal="center"/>
    </xf>
    <xf numFmtId="179" fontId="13" fillId="2" borderId="19" xfId="3" applyNumberFormat="1" applyFont="1" applyFill="1" applyBorder="1" applyAlignment="1">
      <alignment horizontal="center"/>
    </xf>
    <xf numFmtId="0" fontId="18" fillId="3" borderId="23" xfId="3" applyFont="1" applyFill="1" applyBorder="1" applyAlignment="1">
      <alignment horizontal="center" vertical="center"/>
    </xf>
    <xf numFmtId="0" fontId="18" fillId="3" borderId="24" xfId="3" applyFont="1" applyFill="1" applyBorder="1" applyAlignment="1">
      <alignment horizontal="center" vertical="center"/>
    </xf>
    <xf numFmtId="0" fontId="18" fillId="3" borderId="25" xfId="3" applyFont="1" applyFill="1" applyBorder="1" applyAlignment="1">
      <alignment horizontal="center" vertical="center"/>
    </xf>
    <xf numFmtId="0" fontId="18" fillId="2" borderId="35" xfId="3" applyFont="1" applyFill="1" applyBorder="1" applyAlignment="1">
      <alignment horizontal="center" vertical="center"/>
    </xf>
    <xf numFmtId="0" fontId="18" fillId="2" borderId="37" xfId="3" applyFont="1" applyFill="1" applyBorder="1" applyAlignment="1">
      <alignment horizontal="center" vertical="center"/>
    </xf>
    <xf numFmtId="0" fontId="18" fillId="3" borderId="27" xfId="3" applyFont="1" applyFill="1" applyBorder="1" applyAlignment="1">
      <alignment horizontal="center"/>
    </xf>
    <xf numFmtId="0" fontId="13" fillId="3" borderId="30" xfId="3" applyFont="1" applyFill="1" applyBorder="1" applyAlignment="1">
      <alignment horizontal="center"/>
    </xf>
    <xf numFmtId="0" fontId="13" fillId="3" borderId="31" xfId="3" applyFont="1" applyFill="1" applyBorder="1" applyAlignment="1">
      <alignment horizontal="center"/>
    </xf>
    <xf numFmtId="0" fontId="13" fillId="3" borderId="19" xfId="3" applyFont="1" applyFill="1" applyBorder="1" applyAlignment="1">
      <alignment horizontal="center"/>
    </xf>
    <xf numFmtId="0" fontId="18" fillId="3" borderId="26" xfId="3" applyFont="1" applyFill="1" applyBorder="1" applyAlignment="1">
      <alignment horizontal="center" vertical="center"/>
    </xf>
    <xf numFmtId="0" fontId="18" fillId="3" borderId="27" xfId="3" applyFont="1" applyFill="1" applyBorder="1" applyAlignment="1">
      <alignment horizontal="center" vertical="center"/>
    </xf>
    <xf numFmtId="0" fontId="18" fillId="3" borderId="30" xfId="3" applyFont="1" applyFill="1" applyBorder="1" applyAlignment="1">
      <alignment horizontal="center" vertical="center"/>
    </xf>
    <xf numFmtId="0" fontId="18" fillId="3" borderId="19" xfId="3" applyFont="1" applyFill="1" applyBorder="1" applyAlignment="1">
      <alignment horizontal="center" vertical="center"/>
    </xf>
    <xf numFmtId="0" fontId="13" fillId="2" borderId="31" xfId="3" applyFont="1" applyFill="1" applyBorder="1" applyAlignment="1">
      <alignment horizontal="center"/>
    </xf>
    <xf numFmtId="0" fontId="13" fillId="2" borderId="19" xfId="3" applyFont="1" applyFill="1" applyBorder="1" applyAlignment="1">
      <alignment horizontal="center"/>
    </xf>
    <xf numFmtId="0" fontId="13" fillId="2" borderId="35"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37" xfId="3" applyFont="1" applyFill="1" applyBorder="1" applyAlignment="1">
      <alignment horizontal="center" vertical="center"/>
    </xf>
    <xf numFmtId="183" fontId="13" fillId="2" borderId="31" xfId="3" applyNumberFormat="1" applyFont="1" applyFill="1" applyBorder="1" applyAlignment="1">
      <alignment horizontal="center"/>
    </xf>
    <xf numFmtId="183" fontId="13" fillId="2" borderId="19" xfId="3" applyNumberFormat="1" applyFont="1" applyFill="1" applyBorder="1" applyAlignment="1">
      <alignment horizontal="center"/>
    </xf>
    <xf numFmtId="183" fontId="13" fillId="2" borderId="0" xfId="3" applyNumberFormat="1" applyFont="1" applyFill="1" applyAlignment="1">
      <alignment horizontal="center"/>
    </xf>
    <xf numFmtId="183" fontId="13" fillId="2" borderId="27" xfId="3" applyNumberFormat="1" applyFont="1" applyFill="1" applyBorder="1" applyAlignment="1">
      <alignment horizontal="center"/>
    </xf>
    <xf numFmtId="0" fontId="13" fillId="2" borderId="45" xfId="3" applyFont="1" applyFill="1" applyBorder="1" applyAlignment="1">
      <alignment horizontal="center" vertical="center"/>
    </xf>
    <xf numFmtId="0" fontId="13" fillId="2" borderId="46" xfId="3" applyFont="1" applyFill="1" applyBorder="1" applyAlignment="1">
      <alignment horizontal="center" vertical="center"/>
    </xf>
    <xf numFmtId="0" fontId="13" fillId="2" borderId="47" xfId="3" applyFont="1" applyFill="1" applyBorder="1" applyAlignment="1">
      <alignment horizontal="center" vertical="center"/>
    </xf>
    <xf numFmtId="0" fontId="13" fillId="2" borderId="42" xfId="3" applyFont="1" applyFill="1" applyBorder="1" applyAlignment="1">
      <alignment horizontal="center" vertical="center"/>
    </xf>
    <xf numFmtId="0" fontId="13" fillId="2" borderId="43" xfId="3" applyFont="1" applyFill="1" applyBorder="1" applyAlignment="1">
      <alignment horizontal="center" vertical="center"/>
    </xf>
    <xf numFmtId="0" fontId="13" fillId="2" borderId="44" xfId="3" applyFont="1" applyFill="1" applyBorder="1" applyAlignment="1">
      <alignment horizontal="center" vertical="center"/>
    </xf>
    <xf numFmtId="0" fontId="18" fillId="2" borderId="45" xfId="3" applyFont="1" applyFill="1" applyBorder="1" applyAlignment="1">
      <alignment horizontal="center" vertical="center"/>
    </xf>
    <xf numFmtId="0" fontId="18" fillId="2" borderId="47" xfId="3" applyFont="1" applyFill="1" applyBorder="1" applyAlignment="1">
      <alignment horizontal="center" vertical="center"/>
    </xf>
    <xf numFmtId="0" fontId="18" fillId="2" borderId="46" xfId="3" applyFont="1" applyFill="1" applyBorder="1" applyAlignment="1">
      <alignment horizontal="center" vertical="center"/>
    </xf>
    <xf numFmtId="0" fontId="18" fillId="2" borderId="42" xfId="3" applyFont="1" applyFill="1" applyBorder="1" applyAlignment="1">
      <alignment horizontal="center" vertical="center"/>
    </xf>
    <xf numFmtId="0" fontId="18" fillId="2" borderId="44" xfId="3" applyFont="1" applyFill="1" applyBorder="1" applyAlignment="1">
      <alignment horizontal="center" vertical="center"/>
    </xf>
    <xf numFmtId="0" fontId="18" fillId="2" borderId="43" xfId="3" applyFont="1" applyFill="1" applyBorder="1" applyAlignment="1">
      <alignment horizontal="center" vertical="center"/>
    </xf>
    <xf numFmtId="0" fontId="25" fillId="2" borderId="24" xfId="3" applyFont="1" applyFill="1" applyBorder="1" applyAlignment="1">
      <alignment horizontal="center"/>
    </xf>
    <xf numFmtId="0" fontId="31" fillId="2" borderId="0" xfId="3" applyFont="1" applyFill="1" applyAlignment="1">
      <alignment horizontal="left" vertical="top" wrapText="1"/>
    </xf>
    <xf numFmtId="0" fontId="25" fillId="2" borderId="42" xfId="3" applyFont="1" applyFill="1" applyBorder="1" applyAlignment="1">
      <alignment horizontal="center"/>
    </xf>
    <xf numFmtId="0" fontId="25" fillId="2" borderId="44" xfId="3" applyFont="1" applyFill="1" applyBorder="1" applyAlignment="1">
      <alignment horizontal="center"/>
    </xf>
  </cellXfs>
  <cellStyles count="64">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G7" lockText="1"/>
</file>

<file path=xl/ctrlProps/ctrlProp2.xml><?xml version="1.0" encoding="utf-8"?>
<formControlPr xmlns="http://schemas.microsoft.com/office/spreadsheetml/2009/9/main" objectType="CheckBox" fmlaLink="J7" lockText="1"/>
</file>

<file path=xl/ctrlProps/ctrlProp3.xml><?xml version="1.0" encoding="utf-8"?>
<formControlPr xmlns="http://schemas.microsoft.com/office/spreadsheetml/2009/9/main" objectType="CheckBox" fmlaLink="C50" lockText="1" noThreeD="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fmlaLink="P5" lockText="1" noThreeD="1"/>
</file>

<file path=xl/ctrlProps/ctrlProp6.xml><?xml version="1.0" encoding="utf-8"?>
<formControlPr xmlns="http://schemas.microsoft.com/office/spreadsheetml/2009/9/main" objectType="CheckBox" checked="Checked" fmlaLink="R6" lockText="1" noThreeD="1"/>
</file>

<file path=xl/ctrlProps/ctrlProp7.xml><?xml version="1.0" encoding="utf-8"?>
<formControlPr xmlns="http://schemas.microsoft.com/office/spreadsheetml/2009/9/main" objectType="CheckBox" fmlaLink="R7" lockText="1" noThreeD="1"/>
</file>

<file path=xl/drawings/drawing1.xml><?xml version="1.0" encoding="utf-8"?>
<xdr:wsDr xmlns:xdr="http://schemas.openxmlformats.org/drawingml/2006/spreadsheetDrawing" xmlns:a="http://schemas.openxmlformats.org/drawingml/2006/main">
  <xdr:oneCellAnchor>
    <xdr:from>
      <xdr:col>3</xdr:col>
      <xdr:colOff>51915</xdr:colOff>
      <xdr:row>5</xdr:row>
      <xdr:rowOff>211954</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430239" y="194886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7</xdr:col>
      <xdr:colOff>473351</xdr:colOff>
      <xdr:row>8</xdr:row>
      <xdr:rowOff>63352</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342057" y="2741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67700</xdr:colOff>
      <xdr:row>9</xdr:row>
      <xdr:rowOff>11805</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16671" y="30037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56962</xdr:colOff>
      <xdr:row>4</xdr:row>
      <xdr:rowOff>74705</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435286" y="149785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6</xdr:col>
          <xdr:colOff>165100</xdr:colOff>
          <xdr:row>5</xdr:row>
          <xdr:rowOff>215900</xdr:rowOff>
        </xdr:from>
        <xdr:to>
          <xdr:col>6</xdr:col>
          <xdr:colOff>546100</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5</xdr:row>
          <xdr:rowOff>215900</xdr:rowOff>
        </xdr:from>
        <xdr:to>
          <xdr:col>10</xdr:col>
          <xdr:colOff>292100</xdr:colOff>
          <xdr:row>7</xdr:row>
          <xdr:rowOff>101600</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279117</xdr:colOff>
      <xdr:row>70</xdr:row>
      <xdr:rowOff>20396</xdr:rowOff>
    </xdr:from>
    <xdr:ext cx="288000" cy="166059"/>
    <xdr:sp macro="" textlink="">
      <xdr:nvSpPr>
        <xdr:cNvPr id="51" name="角丸四角形 10">
          <a:extLst>
            <a:ext uri="{FF2B5EF4-FFF2-40B4-BE49-F238E27FC236}">
              <a16:creationId xmlns:a16="http://schemas.microsoft.com/office/drawing/2014/main" id="{00000000-0008-0000-0000-000033000000}"/>
            </a:ext>
          </a:extLst>
        </xdr:cNvPr>
        <xdr:cNvSpPr/>
      </xdr:nvSpPr>
      <xdr:spPr>
        <a:xfrm>
          <a:off x="479142" y="1791787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220100</xdr:colOff>
      <xdr:row>70</xdr:row>
      <xdr:rowOff>30108</xdr:rowOff>
    </xdr:from>
    <xdr:ext cx="288000" cy="166059"/>
    <xdr:sp macro="" textlink="">
      <xdr:nvSpPr>
        <xdr:cNvPr id="52" name="角丸四角形 11">
          <a:extLst>
            <a:ext uri="{FF2B5EF4-FFF2-40B4-BE49-F238E27FC236}">
              <a16:creationId xmlns:a16="http://schemas.microsoft.com/office/drawing/2014/main" id="{00000000-0008-0000-0000-000034000000}"/>
            </a:ext>
          </a:extLst>
        </xdr:cNvPr>
        <xdr:cNvSpPr/>
      </xdr:nvSpPr>
      <xdr:spPr>
        <a:xfrm>
          <a:off x="5115950" y="1792758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1002268</xdr:colOff>
      <xdr:row>82</xdr:row>
      <xdr:rowOff>62606</xdr:rowOff>
    </xdr:from>
    <xdr:ext cx="288000" cy="166059"/>
    <xdr:sp macro="" textlink="">
      <xdr:nvSpPr>
        <xdr:cNvPr id="53" name="角丸四角形 12">
          <a:extLst>
            <a:ext uri="{FF2B5EF4-FFF2-40B4-BE49-F238E27FC236}">
              <a16:creationId xmlns:a16="http://schemas.microsoft.com/office/drawing/2014/main" id="{00000000-0008-0000-0000-000035000000}"/>
            </a:ext>
          </a:extLst>
        </xdr:cNvPr>
        <xdr:cNvSpPr/>
      </xdr:nvSpPr>
      <xdr:spPr>
        <a:xfrm>
          <a:off x="2851239" y="202444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92727</xdr:colOff>
      <xdr:row>82</xdr:row>
      <xdr:rowOff>96222</xdr:rowOff>
    </xdr:from>
    <xdr:ext cx="288000" cy="166059"/>
    <xdr:sp macro="" textlink="">
      <xdr:nvSpPr>
        <xdr:cNvPr id="54" name="角丸四角形 13">
          <a:extLst>
            <a:ext uri="{FF2B5EF4-FFF2-40B4-BE49-F238E27FC236}">
              <a16:creationId xmlns:a16="http://schemas.microsoft.com/office/drawing/2014/main" id="{00000000-0008-0000-0000-000036000000}"/>
            </a:ext>
          </a:extLst>
        </xdr:cNvPr>
        <xdr:cNvSpPr/>
      </xdr:nvSpPr>
      <xdr:spPr>
        <a:xfrm>
          <a:off x="4978492" y="3397160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373247</xdr:colOff>
      <xdr:row>82</xdr:row>
      <xdr:rowOff>85017</xdr:rowOff>
    </xdr:from>
    <xdr:ext cx="288000" cy="166059"/>
    <xdr:sp macro="" textlink="">
      <xdr:nvSpPr>
        <xdr:cNvPr id="55" name="角丸四角形 14">
          <a:extLst>
            <a:ext uri="{FF2B5EF4-FFF2-40B4-BE49-F238E27FC236}">
              <a16:creationId xmlns:a16="http://schemas.microsoft.com/office/drawing/2014/main" id="{00000000-0008-0000-0000-000037000000}"/>
            </a:ext>
          </a:extLst>
        </xdr:cNvPr>
        <xdr:cNvSpPr/>
      </xdr:nvSpPr>
      <xdr:spPr>
        <a:xfrm>
          <a:off x="6670953" y="2026681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15</xdr:col>
      <xdr:colOff>248487</xdr:colOff>
      <xdr:row>82</xdr:row>
      <xdr:rowOff>96222</xdr:rowOff>
    </xdr:from>
    <xdr:ext cx="288000" cy="166059"/>
    <xdr:sp macro="" textlink="">
      <xdr:nvSpPr>
        <xdr:cNvPr id="56" name="角丸四角形 15">
          <a:extLst>
            <a:ext uri="{FF2B5EF4-FFF2-40B4-BE49-F238E27FC236}">
              <a16:creationId xmlns:a16="http://schemas.microsoft.com/office/drawing/2014/main" id="{00000000-0008-0000-0000-000038000000}"/>
            </a:ext>
          </a:extLst>
        </xdr:cNvPr>
        <xdr:cNvSpPr/>
      </xdr:nvSpPr>
      <xdr:spPr>
        <a:xfrm>
          <a:off x="8181451" y="22466365"/>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16</xdr:col>
      <xdr:colOff>246993</xdr:colOff>
      <xdr:row>82</xdr:row>
      <xdr:rowOff>86511</xdr:rowOff>
    </xdr:from>
    <xdr:ext cx="288000" cy="166059"/>
    <xdr:sp macro="" textlink="">
      <xdr:nvSpPr>
        <xdr:cNvPr id="57" name="角丸四角形 16">
          <a:extLst>
            <a:ext uri="{FF2B5EF4-FFF2-40B4-BE49-F238E27FC236}">
              <a16:creationId xmlns:a16="http://schemas.microsoft.com/office/drawing/2014/main" id="{00000000-0008-0000-0000-000039000000}"/>
            </a:ext>
          </a:extLst>
        </xdr:cNvPr>
        <xdr:cNvSpPr/>
      </xdr:nvSpPr>
      <xdr:spPr>
        <a:xfrm>
          <a:off x="8955564" y="2245665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301525</xdr:colOff>
      <xdr:row>60</xdr:row>
      <xdr:rowOff>34963</xdr:rowOff>
    </xdr:from>
    <xdr:ext cx="288000" cy="166059"/>
    <xdr:sp macro="" textlink="">
      <xdr:nvSpPr>
        <xdr:cNvPr id="58" name="角丸四角形 17">
          <a:extLst>
            <a:ext uri="{FF2B5EF4-FFF2-40B4-BE49-F238E27FC236}">
              <a16:creationId xmlns:a16="http://schemas.microsoft.com/office/drawing/2014/main" id="{00000000-0008-0000-0000-00003A000000}"/>
            </a:ext>
          </a:extLst>
        </xdr:cNvPr>
        <xdr:cNvSpPr/>
      </xdr:nvSpPr>
      <xdr:spPr>
        <a:xfrm>
          <a:off x="335143" y="2930472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244004</xdr:colOff>
      <xdr:row>60</xdr:row>
      <xdr:rowOff>49157</xdr:rowOff>
    </xdr:from>
    <xdr:ext cx="288000" cy="166059"/>
    <xdr:sp macro="" textlink="">
      <xdr:nvSpPr>
        <xdr:cNvPr id="59" name="角丸四角形 18">
          <a:extLst>
            <a:ext uri="{FF2B5EF4-FFF2-40B4-BE49-F238E27FC236}">
              <a16:creationId xmlns:a16="http://schemas.microsoft.com/office/drawing/2014/main" id="{00000000-0008-0000-0000-00003B000000}"/>
            </a:ext>
          </a:extLst>
        </xdr:cNvPr>
        <xdr:cNvSpPr/>
      </xdr:nvSpPr>
      <xdr:spPr>
        <a:xfrm>
          <a:off x="4816004" y="2931892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xdr:col>
          <xdr:colOff>292100</xdr:colOff>
          <xdr:row>48</xdr:row>
          <xdr:rowOff>292100</xdr:rowOff>
        </xdr:from>
        <xdr:to>
          <xdr:col>1</xdr:col>
          <xdr:colOff>698500</xdr:colOff>
          <xdr:row>49</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16</xdr:col>
      <xdr:colOff>233157</xdr:colOff>
      <xdr:row>4</xdr:row>
      <xdr:rowOff>89765</xdr:rowOff>
    </xdr:from>
    <xdr:ext cx="261818" cy="166059"/>
    <xdr:sp macro="" textlink="">
      <xdr:nvSpPr>
        <xdr:cNvPr id="19" name="角丸四角形 2">
          <a:extLst>
            <a:ext uri="{FF2B5EF4-FFF2-40B4-BE49-F238E27FC236}">
              <a16:creationId xmlns:a16="http://schemas.microsoft.com/office/drawing/2014/main" id="{00000000-0008-0000-0000-000013000000}"/>
            </a:ext>
          </a:extLst>
        </xdr:cNvPr>
        <xdr:cNvSpPr/>
      </xdr:nvSpPr>
      <xdr:spPr>
        <a:xfrm>
          <a:off x="8958057" y="152486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14</xdr:col>
      <xdr:colOff>68057</xdr:colOff>
      <xdr:row>4</xdr:row>
      <xdr:rowOff>216765</xdr:rowOff>
    </xdr:from>
    <xdr:ext cx="261818" cy="166059"/>
    <xdr:sp macro="" textlink="">
      <xdr:nvSpPr>
        <xdr:cNvPr id="21" name="角丸四角形 2">
          <a:extLst>
            <a:ext uri="{FF2B5EF4-FFF2-40B4-BE49-F238E27FC236}">
              <a16:creationId xmlns:a16="http://schemas.microsoft.com/office/drawing/2014/main" id="{00000000-0008-0000-0000-000015000000}"/>
            </a:ext>
          </a:extLst>
        </xdr:cNvPr>
        <xdr:cNvSpPr/>
      </xdr:nvSpPr>
      <xdr:spPr>
        <a:xfrm>
          <a:off x="8018257" y="196936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mc:AlternateContent xmlns:mc="http://schemas.openxmlformats.org/markup-compatibility/2006">
    <mc:Choice xmlns:a14="http://schemas.microsoft.com/office/drawing/2010/main" Requires="a14">
      <xdr:twoCellAnchor editAs="oneCell">
        <xdr:from>
          <xdr:col>13</xdr:col>
          <xdr:colOff>139700</xdr:colOff>
          <xdr:row>6</xdr:row>
          <xdr:rowOff>0</xdr:rowOff>
        </xdr:from>
        <xdr:to>
          <xdr:col>13</xdr:col>
          <xdr:colOff>533400</xdr:colOff>
          <xdr:row>6</xdr:row>
          <xdr:rowOff>266700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xdr:row>
          <xdr:rowOff>292100</xdr:rowOff>
        </xdr:from>
        <xdr:to>
          <xdr:col>16</xdr:col>
          <xdr:colOff>25400</xdr:colOff>
          <xdr:row>6</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5</xdr:row>
          <xdr:rowOff>25400</xdr:rowOff>
        </xdr:from>
        <xdr:to>
          <xdr:col>17</xdr:col>
          <xdr:colOff>914400</xdr:colOff>
          <xdr:row>5</xdr:row>
          <xdr:rowOff>292100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6</xdr:row>
          <xdr:rowOff>63500</xdr:rowOff>
        </xdr:from>
        <xdr:to>
          <xdr:col>17</xdr:col>
          <xdr:colOff>927100</xdr:colOff>
          <xdr:row>7</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W296"/>
  <sheetViews>
    <sheetView tabSelected="1" view="pageBreakPreview" zoomScaleNormal="85" zoomScaleSheetLayoutView="100" workbookViewId="0">
      <selection activeCell="L41" sqref="L41:P41"/>
    </sheetView>
  </sheetViews>
  <sheetFormatPr baseColWidth="10" defaultColWidth="11.85546875" defaultRowHeight="16"/>
  <cols>
    <col min="1" max="1" width="2.28515625" style="16" customWidth="1"/>
    <col min="2" max="2" width="8.85546875" style="16" customWidth="1"/>
    <col min="3" max="3" width="4.7109375" style="16" customWidth="1"/>
    <col min="4" max="5" width="2.7109375" style="16" customWidth="1"/>
    <col min="6" max="6" width="12.5703125" style="16" customWidth="1"/>
    <col min="7" max="9" width="6.42578125" style="16" customWidth="1"/>
    <col min="10" max="11" width="3.7109375" style="16" customWidth="1"/>
    <col min="12" max="14" width="6.42578125" style="16" customWidth="1"/>
    <col min="15" max="15" width="12.28515625" style="16" customWidth="1"/>
    <col min="16" max="17" width="9" style="16" customWidth="1"/>
    <col min="18" max="18" width="12.140625" style="16" customWidth="1"/>
    <col min="19" max="16384" width="11.85546875" style="16"/>
  </cols>
  <sheetData>
    <row r="1" spans="2:18" ht="33">
      <c r="B1" s="181" t="s">
        <v>1681</v>
      </c>
      <c r="C1" s="181"/>
      <c r="D1" s="181"/>
      <c r="E1" s="181"/>
      <c r="F1" s="181"/>
      <c r="G1" s="181"/>
      <c r="H1" s="181"/>
      <c r="I1" s="181"/>
      <c r="J1" s="181"/>
      <c r="K1" s="181"/>
      <c r="L1" s="181"/>
      <c r="M1" s="181"/>
      <c r="N1" s="181"/>
      <c r="O1" s="181"/>
      <c r="P1" s="181"/>
      <c r="Q1" s="181"/>
      <c r="R1" s="181"/>
    </row>
    <row r="2" spans="2:18" ht="24.75" customHeight="1">
      <c r="B2" s="102" t="s">
        <v>1679</v>
      </c>
      <c r="C2" s="102"/>
      <c r="D2" s="102"/>
      <c r="E2" s="17"/>
      <c r="F2" s="17"/>
      <c r="G2" s="18"/>
      <c r="H2" s="18"/>
      <c r="I2" s="18"/>
      <c r="J2" s="18"/>
      <c r="K2" s="18"/>
      <c r="L2" s="18"/>
      <c r="M2" s="18"/>
      <c r="N2" s="18"/>
      <c r="O2" s="18"/>
      <c r="P2" s="18"/>
      <c r="Q2" s="18"/>
      <c r="R2" s="18"/>
    </row>
    <row r="3" spans="2:18" ht="24.75" customHeight="1">
      <c r="B3" s="19" t="s">
        <v>36</v>
      </c>
      <c r="C3" s="19"/>
      <c r="D3" s="19"/>
      <c r="E3" s="20"/>
      <c r="F3" s="17"/>
      <c r="G3" s="18"/>
      <c r="H3" s="18"/>
      <c r="I3" s="18"/>
      <c r="J3" s="18"/>
      <c r="K3" s="18"/>
      <c r="L3" s="18"/>
      <c r="M3" s="18"/>
      <c r="N3" s="18"/>
      <c r="O3" s="18"/>
      <c r="P3" s="49"/>
      <c r="Q3" s="18"/>
      <c r="R3" s="18"/>
    </row>
    <row r="4" spans="2:18" ht="24.75" customHeight="1" thickBot="1">
      <c r="B4" s="19" t="s">
        <v>35</v>
      </c>
      <c r="C4" s="19"/>
      <c r="D4" s="19"/>
      <c r="E4" s="20"/>
      <c r="F4" s="20"/>
    </row>
    <row r="5" spans="2:18" s="21" customFormat="1" ht="24.75" customHeight="1">
      <c r="B5" s="52" t="s">
        <v>19</v>
      </c>
      <c r="C5" s="113"/>
      <c r="D5" s="113"/>
      <c r="E5" s="51"/>
      <c r="F5" s="210">
        <v>44621</v>
      </c>
      <c r="G5" s="211"/>
      <c r="H5" s="211"/>
      <c r="I5" s="211"/>
      <c r="J5" s="211"/>
      <c r="K5" s="211"/>
      <c r="L5" s="211"/>
      <c r="M5" s="211"/>
      <c r="N5" s="212"/>
      <c r="O5" s="206" t="s">
        <v>1704</v>
      </c>
      <c r="P5" s="207" t="b">
        <v>0</v>
      </c>
      <c r="Q5" s="206" t="s">
        <v>1705</v>
      </c>
      <c r="R5" s="206"/>
    </row>
    <row r="6" spans="2:18" s="21" customFormat="1" ht="24.75" customHeight="1">
      <c r="B6" s="182" t="s">
        <v>55</v>
      </c>
      <c r="C6" s="183"/>
      <c r="D6" s="183"/>
      <c r="E6" s="184"/>
      <c r="F6" s="204" t="s">
        <v>1689</v>
      </c>
      <c r="G6" s="205"/>
      <c r="H6" s="205"/>
      <c r="I6" s="205"/>
      <c r="J6" s="205"/>
      <c r="K6" s="205"/>
      <c r="L6" s="205"/>
      <c r="M6" s="205"/>
      <c r="N6" s="205"/>
      <c r="O6" s="206"/>
      <c r="P6" s="208"/>
      <c r="Q6" s="146" t="s">
        <v>1698</v>
      </c>
      <c r="R6" s="147" t="b">
        <v>1</v>
      </c>
    </row>
    <row r="7" spans="2:18" s="21" customFormat="1" ht="24.75" customHeight="1" thickBot="1">
      <c r="B7" s="185"/>
      <c r="C7" s="186"/>
      <c r="D7" s="186"/>
      <c r="E7" s="186"/>
      <c r="F7" s="138" t="s">
        <v>20</v>
      </c>
      <c r="G7" s="139" t="b">
        <v>1</v>
      </c>
      <c r="H7" s="198" t="s">
        <v>1690</v>
      </c>
      <c r="I7" s="198"/>
      <c r="J7" s="200" t="b">
        <v>0</v>
      </c>
      <c r="K7" s="201"/>
      <c r="L7" s="199" t="s">
        <v>1691</v>
      </c>
      <c r="M7" s="199"/>
      <c r="N7" s="148" t="b">
        <v>0</v>
      </c>
      <c r="O7" s="206"/>
      <c r="P7" s="209"/>
      <c r="Q7" s="146" t="s">
        <v>1706</v>
      </c>
      <c r="R7" s="147" t="b">
        <v>0</v>
      </c>
    </row>
    <row r="8" spans="2:18" ht="24.75" customHeight="1" thickBot="1">
      <c r="B8" s="169" t="s">
        <v>21</v>
      </c>
      <c r="C8" s="169"/>
      <c r="D8" s="169"/>
      <c r="E8" s="169"/>
      <c r="F8" s="22"/>
      <c r="G8" s="22"/>
      <c r="H8" s="22"/>
      <c r="I8" s="22"/>
      <c r="J8" s="22"/>
      <c r="K8" s="22"/>
      <c r="L8" s="22"/>
      <c r="M8" s="22"/>
      <c r="N8" s="22"/>
      <c r="O8" s="22"/>
      <c r="P8" s="22"/>
      <c r="Q8" s="23"/>
      <c r="R8" s="50"/>
    </row>
    <row r="9" spans="2:18" ht="24.75" customHeight="1">
      <c r="B9" s="170" t="s">
        <v>22</v>
      </c>
      <c r="C9" s="171"/>
      <c r="D9" s="171"/>
      <c r="E9" s="172"/>
      <c r="F9" s="176" t="s">
        <v>1671</v>
      </c>
      <c r="G9" s="178" t="s">
        <v>28</v>
      </c>
      <c r="H9" s="179"/>
      <c r="I9" s="179"/>
      <c r="J9" s="179"/>
      <c r="K9" s="179"/>
      <c r="L9" s="179"/>
      <c r="M9" s="179"/>
      <c r="N9" s="202" t="s">
        <v>1697</v>
      </c>
      <c r="O9" s="196" t="s">
        <v>1668</v>
      </c>
      <c r="P9" s="187" t="s">
        <v>32</v>
      </c>
      <c r="Q9" s="187" t="s">
        <v>33</v>
      </c>
      <c r="R9" s="189" t="s">
        <v>34</v>
      </c>
    </row>
    <row r="10" spans="2:18" s="24" customFormat="1" ht="27" customHeight="1" thickBot="1">
      <c r="B10" s="173"/>
      <c r="C10" s="174"/>
      <c r="D10" s="174"/>
      <c r="E10" s="175"/>
      <c r="F10" s="177"/>
      <c r="G10" s="191" t="s">
        <v>56</v>
      </c>
      <c r="H10" s="192"/>
      <c r="I10" s="193" t="s">
        <v>57</v>
      </c>
      <c r="J10" s="194"/>
      <c r="K10" s="192"/>
      <c r="L10" s="195" t="s">
        <v>58</v>
      </c>
      <c r="M10" s="193"/>
      <c r="N10" s="203"/>
      <c r="O10" s="197"/>
      <c r="P10" s="188"/>
      <c r="Q10" s="188"/>
      <c r="R10" s="190"/>
    </row>
    <row r="11" spans="2:18" ht="24.75" customHeight="1">
      <c r="B11" s="160">
        <f>IF(OR(F11="",G11="",I11="",L11=""),1,IF(((SMALL(G11:L11,1)+SMALL(G11:L11,2))*2)&gt;=130,"出荷できない胴回りです",IF(MAX(G11:L11)&gt;=108,"出荷できない最長辺です",IF(F11&gt;=150,"出荷できない荷物です",1))))</f>
        <v>1</v>
      </c>
      <c r="C11" s="161"/>
      <c r="D11" s="161"/>
      <c r="E11" s="162"/>
      <c r="F11" s="157">
        <v>64</v>
      </c>
      <c r="G11" s="163">
        <v>22</v>
      </c>
      <c r="H11" s="164"/>
      <c r="I11" s="163">
        <v>15</v>
      </c>
      <c r="J11" s="165"/>
      <c r="K11" s="164"/>
      <c r="L11" s="163">
        <v>17</v>
      </c>
      <c r="M11" s="164"/>
      <c r="N11" s="158">
        <v>1</v>
      </c>
      <c r="O11" s="99">
        <f>ROUNDUP(F11*N11*0.454,0)</f>
        <v>30</v>
      </c>
      <c r="P11" s="62">
        <f>ROUNDUP((G11*I11*L11)/200,0)*0.453592*N11</f>
        <v>13.154168</v>
      </c>
      <c r="Q11" s="63">
        <f>MAX(O11,P11)</f>
        <v>30</v>
      </c>
      <c r="R11" s="106">
        <f>(IF(OR(MAX(G11:L11)&gt;=40,F11&gt;=70),40,0))*N11</f>
        <v>0</v>
      </c>
    </row>
    <row r="12" spans="2:18" ht="24.75" customHeight="1">
      <c r="B12" s="160">
        <f>IF(OR(F12="",G12="",I12="",L12=""),2,IF(((SMALL(G12:L12,1)+SMALL(G12:L12,2))*2)&gt;=130,"出荷できない胴回りです",IF(MAX(G12:L12)&gt;=108,"出荷できない最長辺です",IF(F12&gt;=150,"出荷できない荷物です",2))))</f>
        <v>2</v>
      </c>
      <c r="C12" s="161"/>
      <c r="D12" s="161"/>
      <c r="E12" s="162"/>
      <c r="F12" s="159"/>
      <c r="G12" s="180"/>
      <c r="H12" s="180"/>
      <c r="I12" s="180"/>
      <c r="J12" s="180"/>
      <c r="K12" s="180"/>
      <c r="L12" s="180"/>
      <c r="M12" s="180"/>
      <c r="N12" s="159"/>
      <c r="O12" s="99">
        <f t="shared" ref="O12:O30" si="0">ROUNDUP(F12*N12*0.454,0)</f>
        <v>0</v>
      </c>
      <c r="P12" s="62">
        <f t="shared" ref="P12:P29" si="1">ROUNDUP((G12*I12*L12)/200,0)*0.453592*N12</f>
        <v>0</v>
      </c>
      <c r="Q12" s="63">
        <f t="shared" ref="Q12:Q30" si="2">MAX(O12,P12)</f>
        <v>0</v>
      </c>
      <c r="R12" s="106">
        <f t="shared" ref="R12:R30" si="3">(IF(OR(MAX(G12:L12)&gt;=40,F12&gt;=70),40,0))*N12</f>
        <v>0</v>
      </c>
    </row>
    <row r="13" spans="2:18" ht="24.75" customHeight="1">
      <c r="B13" s="160">
        <f>IF(OR(F13="",G13="",I13="",L13=""),3,IF(((SMALL(G13:L13,1)+SMALL(G13:L13,2))*2)&gt;=130,"出荷できない胴回りです",IF(MAX(G13:L13)&gt;=108,"出荷できない最長辺です",IF(F13&gt;=150,"出荷できない荷物です",3))))</f>
        <v>3</v>
      </c>
      <c r="C13" s="161"/>
      <c r="D13" s="161"/>
      <c r="E13" s="162"/>
      <c r="F13" s="159"/>
      <c r="G13" s="180"/>
      <c r="H13" s="180"/>
      <c r="I13" s="180"/>
      <c r="J13" s="180"/>
      <c r="K13" s="180"/>
      <c r="L13" s="180"/>
      <c r="M13" s="180"/>
      <c r="N13" s="159"/>
      <c r="O13" s="99">
        <f t="shared" si="0"/>
        <v>0</v>
      </c>
      <c r="P13" s="62">
        <f t="shared" si="1"/>
        <v>0</v>
      </c>
      <c r="Q13" s="63">
        <f t="shared" si="2"/>
        <v>0</v>
      </c>
      <c r="R13" s="106">
        <f t="shared" si="3"/>
        <v>0</v>
      </c>
    </row>
    <row r="14" spans="2:18" ht="24.75" customHeight="1">
      <c r="B14" s="166">
        <f>IF(OR(F14="",G14="",I14="",L14=""),4,IF(((SMALL(G14:L14,1)+SMALL(G14:L14,2))*2)&gt;=140,"出荷できない胴回りです",IF(MAX(G14:L14)&gt;=108,"出荷できない最長辺です",IF(F14&gt;=150,"出荷できない荷物です",4))))</f>
        <v>4</v>
      </c>
      <c r="C14" s="167"/>
      <c r="D14" s="167"/>
      <c r="E14" s="168"/>
      <c r="F14" s="159"/>
      <c r="G14" s="180"/>
      <c r="H14" s="180"/>
      <c r="I14" s="180"/>
      <c r="J14" s="180"/>
      <c r="K14" s="180"/>
      <c r="L14" s="180"/>
      <c r="M14" s="180"/>
      <c r="N14" s="159"/>
      <c r="O14" s="99">
        <f t="shared" si="0"/>
        <v>0</v>
      </c>
      <c r="P14" s="62">
        <f t="shared" si="1"/>
        <v>0</v>
      </c>
      <c r="Q14" s="63">
        <f t="shared" si="2"/>
        <v>0</v>
      </c>
      <c r="R14" s="106">
        <f t="shared" si="3"/>
        <v>0</v>
      </c>
    </row>
    <row r="15" spans="2:18" ht="24.75" customHeight="1">
      <c r="B15" s="166">
        <f>IF(OR(F15="",G15="",I15="",L15=""),5,IF(((SMALL(G15:L15,1)+SMALL(G15:L15,2))*2)&gt;=140,"出荷できない胴回りです",IF(MAX(G15:L15)&gt;=108,"出荷できない最長辺です",IF(F15&gt;=150,"出荷できない荷物です",5))))</f>
        <v>5</v>
      </c>
      <c r="C15" s="167"/>
      <c r="D15" s="167"/>
      <c r="E15" s="168"/>
      <c r="F15" s="159"/>
      <c r="G15" s="180"/>
      <c r="H15" s="180"/>
      <c r="I15" s="180"/>
      <c r="J15" s="180"/>
      <c r="K15" s="180"/>
      <c r="L15" s="180"/>
      <c r="M15" s="180"/>
      <c r="N15" s="159"/>
      <c r="O15" s="99">
        <f t="shared" si="0"/>
        <v>0</v>
      </c>
      <c r="P15" s="62">
        <f t="shared" si="1"/>
        <v>0</v>
      </c>
      <c r="Q15" s="63">
        <f t="shared" si="2"/>
        <v>0</v>
      </c>
      <c r="R15" s="106">
        <f t="shared" si="3"/>
        <v>0</v>
      </c>
    </row>
    <row r="16" spans="2:18" ht="24.75" customHeight="1">
      <c r="B16" s="166">
        <f>IF(OR(F16="",G16="",I16="",L16=""),6,IF(((SMALL(G16:L16,1)+SMALL(G16:L16,2))*2)&gt;=140,"出荷できない胴回りです",IF(MAX(G16:L16)&gt;=108,"出荷できない最長辺です",IF(F16&gt;=150,"出荷できない荷物です",6))))</f>
        <v>6</v>
      </c>
      <c r="C16" s="167"/>
      <c r="D16" s="167"/>
      <c r="E16" s="168"/>
      <c r="F16" s="159"/>
      <c r="G16" s="180"/>
      <c r="H16" s="180"/>
      <c r="I16" s="180"/>
      <c r="J16" s="180"/>
      <c r="K16" s="180"/>
      <c r="L16" s="180"/>
      <c r="M16" s="180"/>
      <c r="N16" s="159"/>
      <c r="O16" s="99">
        <f t="shared" si="0"/>
        <v>0</v>
      </c>
      <c r="P16" s="62">
        <f t="shared" si="1"/>
        <v>0</v>
      </c>
      <c r="Q16" s="63">
        <f t="shared" si="2"/>
        <v>0</v>
      </c>
      <c r="R16" s="106">
        <f t="shared" si="3"/>
        <v>0</v>
      </c>
    </row>
    <row r="17" spans="2:18" ht="24.75" customHeight="1">
      <c r="B17" s="166">
        <f>IF(OR(F17="",G17="",I17="",L17=""),7,IF(((SMALL(G17:L17,1)+SMALL(G17:L17,2))*2)&gt;=140,"出荷できない胴回りです",IF(MAX(G17:L17)&gt;=108,"出荷できない最長辺です",IF(F17&gt;=150,"出荷できない荷物です",7))))</f>
        <v>7</v>
      </c>
      <c r="C17" s="167"/>
      <c r="D17" s="167"/>
      <c r="E17" s="168"/>
      <c r="F17" s="159"/>
      <c r="G17" s="180"/>
      <c r="H17" s="180"/>
      <c r="I17" s="180"/>
      <c r="J17" s="180"/>
      <c r="K17" s="180"/>
      <c r="L17" s="180"/>
      <c r="M17" s="180"/>
      <c r="N17" s="159"/>
      <c r="O17" s="99">
        <f t="shared" si="0"/>
        <v>0</v>
      </c>
      <c r="P17" s="62">
        <f t="shared" si="1"/>
        <v>0</v>
      </c>
      <c r="Q17" s="63">
        <f t="shared" si="2"/>
        <v>0</v>
      </c>
      <c r="R17" s="106">
        <f t="shared" si="3"/>
        <v>0</v>
      </c>
    </row>
    <row r="18" spans="2:18" ht="24.75" customHeight="1">
      <c r="B18" s="166">
        <f>IF(OR(F18="",G18="",I18="",L18=""),8,IF(((SMALL(G18:L18,1)+SMALL(G18:L18,2))*2)&gt;=140,"出荷できない胴回りです",IF(MAX(G18:L18)&gt;=108,"出荷できない最長辺です",IF(F18&gt;=150,"出荷できない荷物です",8))))</f>
        <v>8</v>
      </c>
      <c r="C18" s="167"/>
      <c r="D18" s="167"/>
      <c r="E18" s="168"/>
      <c r="F18" s="159"/>
      <c r="G18" s="180"/>
      <c r="H18" s="180"/>
      <c r="I18" s="180"/>
      <c r="J18" s="180"/>
      <c r="K18" s="180"/>
      <c r="L18" s="180"/>
      <c r="M18" s="180"/>
      <c r="N18" s="159"/>
      <c r="O18" s="99">
        <f t="shared" si="0"/>
        <v>0</v>
      </c>
      <c r="P18" s="62">
        <f t="shared" si="1"/>
        <v>0</v>
      </c>
      <c r="Q18" s="63">
        <f t="shared" si="2"/>
        <v>0</v>
      </c>
      <c r="R18" s="106">
        <f t="shared" si="3"/>
        <v>0</v>
      </c>
    </row>
    <row r="19" spans="2:18" ht="24.75" customHeight="1">
      <c r="B19" s="166">
        <f>IF(OR(F19="",G19="",I19="",L19=""),9,IF(((SMALL(G19:L19,1)+SMALL(G19:L19,2))*2)&gt;=140,"出荷できない胴回りです",IF(MAX(G19:L19)&gt;=108,"出荷できない最長辺です",IF(F19&gt;=150,"出荷できない荷物です",9))))</f>
        <v>9</v>
      </c>
      <c r="C19" s="167"/>
      <c r="D19" s="167"/>
      <c r="E19" s="168"/>
      <c r="F19" s="159"/>
      <c r="G19" s="180"/>
      <c r="H19" s="180"/>
      <c r="I19" s="180"/>
      <c r="J19" s="180"/>
      <c r="K19" s="180"/>
      <c r="L19" s="180"/>
      <c r="M19" s="180"/>
      <c r="N19" s="159"/>
      <c r="O19" s="99">
        <f t="shared" si="0"/>
        <v>0</v>
      </c>
      <c r="P19" s="62">
        <f t="shared" si="1"/>
        <v>0</v>
      </c>
      <c r="Q19" s="63">
        <f t="shared" si="2"/>
        <v>0</v>
      </c>
      <c r="R19" s="106">
        <f t="shared" si="3"/>
        <v>0</v>
      </c>
    </row>
    <row r="20" spans="2:18" ht="24.75" customHeight="1">
      <c r="B20" s="166">
        <f>IF(OR(F20="",G20="",I20="",L20=""),10,IF(((SMALL(G20:L20,1)+SMALL(G20:L20,2))*2)&gt;=140,"出荷できない胴回りです",IF(MAX(G20:L20)&gt;=108,"出荷できない最長辺です",IF(F20&gt;=150,"出荷できない荷物です",10))))</f>
        <v>10</v>
      </c>
      <c r="C20" s="167"/>
      <c r="D20" s="167"/>
      <c r="E20" s="168"/>
      <c r="F20" s="104"/>
      <c r="G20" s="213"/>
      <c r="H20" s="214"/>
      <c r="I20" s="213"/>
      <c r="J20" s="215"/>
      <c r="K20" s="214"/>
      <c r="L20" s="213"/>
      <c r="M20" s="214"/>
      <c r="N20" s="144"/>
      <c r="O20" s="99">
        <f t="shared" si="0"/>
        <v>0</v>
      </c>
      <c r="P20" s="62">
        <f t="shared" si="1"/>
        <v>0</v>
      </c>
      <c r="Q20" s="63">
        <f t="shared" si="2"/>
        <v>0</v>
      </c>
      <c r="R20" s="106">
        <f t="shared" si="3"/>
        <v>0</v>
      </c>
    </row>
    <row r="21" spans="2:18" ht="24.75" customHeight="1">
      <c r="B21" s="166">
        <f>IF(OR(F21="",G21="",I21="",L21=""),11,IF(((SMALL(G21:L21,1)+SMALL(G21:L21,2))*2)&gt;=140,"出荷できない胴回りです",IF(MAX(G21:L21)&gt;=108,"出荷できない最長辺です",IF(F21&gt;=150,"出荷できない荷物です",11))))</f>
        <v>11</v>
      </c>
      <c r="C21" s="167"/>
      <c r="D21" s="167"/>
      <c r="E21" s="168"/>
      <c r="F21" s="104"/>
      <c r="G21" s="213"/>
      <c r="H21" s="214"/>
      <c r="I21" s="213"/>
      <c r="J21" s="215"/>
      <c r="K21" s="214"/>
      <c r="L21" s="213"/>
      <c r="M21" s="214"/>
      <c r="N21" s="144"/>
      <c r="O21" s="99">
        <f t="shared" si="0"/>
        <v>0</v>
      </c>
      <c r="P21" s="62">
        <f t="shared" si="1"/>
        <v>0</v>
      </c>
      <c r="Q21" s="63">
        <f t="shared" si="2"/>
        <v>0</v>
      </c>
      <c r="R21" s="106">
        <f t="shared" si="3"/>
        <v>0</v>
      </c>
    </row>
    <row r="22" spans="2:18" ht="24.75" customHeight="1">
      <c r="B22" s="166">
        <f>IF(OR(F22="",G22="",I22="",L22=""),12,IF(((SMALL(G22:L22,1)+SMALL(G22:L22,2))*2)&gt;=140,"出荷できない胴回りです",IF(MAX(G22:L22)&gt;=108,"出荷できない最長辺です",IF(F22&gt;=150,"出荷できない荷物です",12))))</f>
        <v>12</v>
      </c>
      <c r="C22" s="167"/>
      <c r="D22" s="167"/>
      <c r="E22" s="168"/>
      <c r="F22" s="104"/>
      <c r="G22" s="213"/>
      <c r="H22" s="214"/>
      <c r="I22" s="213"/>
      <c r="J22" s="215"/>
      <c r="K22" s="214"/>
      <c r="L22" s="213"/>
      <c r="M22" s="214"/>
      <c r="N22" s="144"/>
      <c r="O22" s="99">
        <f t="shared" si="0"/>
        <v>0</v>
      </c>
      <c r="P22" s="62">
        <f t="shared" si="1"/>
        <v>0</v>
      </c>
      <c r="Q22" s="63">
        <f t="shared" si="2"/>
        <v>0</v>
      </c>
      <c r="R22" s="106">
        <f t="shared" si="3"/>
        <v>0</v>
      </c>
    </row>
    <row r="23" spans="2:18" ht="24.75" customHeight="1">
      <c r="B23" s="166">
        <f>IF(OR(F23="",G23="",I23="",L23=""),13,IF(((SMALL(G23:L23,1)+SMALL(G23:L23,2))*2)&gt;=140,"出荷できない胴回りです",IF(MAX(G23:L23)&gt;=108,"出荷できない最長辺です",IF(F23&gt;=150,"出荷できない荷物です",13))))</f>
        <v>13</v>
      </c>
      <c r="C23" s="167"/>
      <c r="D23" s="167"/>
      <c r="E23" s="168"/>
      <c r="F23" s="104"/>
      <c r="G23" s="213"/>
      <c r="H23" s="214"/>
      <c r="I23" s="213"/>
      <c r="J23" s="215"/>
      <c r="K23" s="214"/>
      <c r="L23" s="213"/>
      <c r="M23" s="214"/>
      <c r="N23" s="144"/>
      <c r="O23" s="99">
        <f t="shared" si="0"/>
        <v>0</v>
      </c>
      <c r="P23" s="62">
        <f t="shared" si="1"/>
        <v>0</v>
      </c>
      <c r="Q23" s="63">
        <f t="shared" si="2"/>
        <v>0</v>
      </c>
      <c r="R23" s="106">
        <f t="shared" si="3"/>
        <v>0</v>
      </c>
    </row>
    <row r="24" spans="2:18" ht="24.75" customHeight="1">
      <c r="B24" s="166">
        <f>IF(OR(F24="",G24="",I24="",L24=""),14,IF(((SMALL(G24:L24,1)+SMALL(G24:L24,2))*2)&gt;=140,"出荷できない胴回りです",IF(MAX(G24:L24)&gt;=108,"出荷できない最長辺です",IF(F24&gt;=150,"出荷できない荷物です",14))))</f>
        <v>14</v>
      </c>
      <c r="C24" s="167"/>
      <c r="D24" s="167"/>
      <c r="E24" s="168"/>
      <c r="F24" s="104"/>
      <c r="G24" s="213"/>
      <c r="H24" s="214"/>
      <c r="I24" s="213"/>
      <c r="J24" s="215"/>
      <c r="K24" s="214"/>
      <c r="L24" s="213"/>
      <c r="M24" s="214"/>
      <c r="N24" s="144"/>
      <c r="O24" s="99">
        <f t="shared" si="0"/>
        <v>0</v>
      </c>
      <c r="P24" s="62">
        <f t="shared" si="1"/>
        <v>0</v>
      </c>
      <c r="Q24" s="63">
        <f t="shared" si="2"/>
        <v>0</v>
      </c>
      <c r="R24" s="106">
        <f t="shared" si="3"/>
        <v>0</v>
      </c>
    </row>
    <row r="25" spans="2:18" ht="24.75" customHeight="1">
      <c r="B25" s="166">
        <f>IF(OR(F25="",G25="",I25="",L25=""),15,IF(((SMALL(G25:L25,1)+SMALL(G25:L25,2))*2)&gt;=140,"出荷できない胴回りです",IF(MAX(G25:L25)&gt;=108,"出荷できない最長辺です",IF(F25&gt;=150,"出荷できない荷物です",15))))</f>
        <v>15</v>
      </c>
      <c r="C25" s="167"/>
      <c r="D25" s="167"/>
      <c r="E25" s="168"/>
      <c r="F25" s="104"/>
      <c r="G25" s="213"/>
      <c r="H25" s="214"/>
      <c r="I25" s="213"/>
      <c r="J25" s="215"/>
      <c r="K25" s="214"/>
      <c r="L25" s="213"/>
      <c r="M25" s="214"/>
      <c r="N25" s="144"/>
      <c r="O25" s="99">
        <f t="shared" si="0"/>
        <v>0</v>
      </c>
      <c r="P25" s="62">
        <f t="shared" si="1"/>
        <v>0</v>
      </c>
      <c r="Q25" s="63">
        <f t="shared" si="2"/>
        <v>0</v>
      </c>
      <c r="R25" s="106">
        <f t="shared" si="3"/>
        <v>0</v>
      </c>
    </row>
    <row r="26" spans="2:18" ht="24.75" customHeight="1">
      <c r="B26" s="166">
        <f>IF(OR(F26="",G26="",I26="",L26=""),16,IF(((SMALL(G26:L26,1)+SMALL(G26:L26,2))*2)&gt;=140,"出荷できない胴回りです",IF(MAX(G26:L26)&gt;=108,"出荷できない最長辺です",IF(F26&gt;=150,"出荷できない荷物です",16))))</f>
        <v>16</v>
      </c>
      <c r="C26" s="167"/>
      <c r="D26" s="167"/>
      <c r="E26" s="168"/>
      <c r="F26" s="104"/>
      <c r="G26" s="213"/>
      <c r="H26" s="214"/>
      <c r="I26" s="213"/>
      <c r="J26" s="215"/>
      <c r="K26" s="214"/>
      <c r="L26" s="213"/>
      <c r="M26" s="214"/>
      <c r="N26" s="144"/>
      <c r="O26" s="99">
        <f t="shared" si="0"/>
        <v>0</v>
      </c>
      <c r="P26" s="62">
        <f t="shared" si="1"/>
        <v>0</v>
      </c>
      <c r="Q26" s="63">
        <f t="shared" si="2"/>
        <v>0</v>
      </c>
      <c r="R26" s="106">
        <f t="shared" si="3"/>
        <v>0</v>
      </c>
    </row>
    <row r="27" spans="2:18" ht="24.75" customHeight="1">
      <c r="B27" s="166">
        <f>IF(OR(F27="",G27="",I27="",L27=""),17,IF(((SMALL(G27:L27,1)+SMALL(G27:L27,2))*2)&gt;=140,"出荷できない胴回りです",IF(MAX(G27:L27)&gt;=108,"出荷できない最長辺です",IF(F27&gt;=150,"出荷できない荷物です",17))))</f>
        <v>17</v>
      </c>
      <c r="C27" s="167"/>
      <c r="D27" s="167"/>
      <c r="E27" s="168"/>
      <c r="F27" s="104"/>
      <c r="G27" s="213"/>
      <c r="H27" s="214"/>
      <c r="I27" s="213"/>
      <c r="J27" s="215"/>
      <c r="K27" s="214"/>
      <c r="L27" s="213"/>
      <c r="M27" s="214"/>
      <c r="N27" s="144"/>
      <c r="O27" s="99">
        <f t="shared" si="0"/>
        <v>0</v>
      </c>
      <c r="P27" s="62">
        <f t="shared" si="1"/>
        <v>0</v>
      </c>
      <c r="Q27" s="63">
        <f t="shared" si="2"/>
        <v>0</v>
      </c>
      <c r="R27" s="106">
        <f t="shared" si="3"/>
        <v>0</v>
      </c>
    </row>
    <row r="28" spans="2:18" ht="24.75" customHeight="1">
      <c r="B28" s="166">
        <f>IF(OR(F28="",G28="",I28="",L28=""),18,IF(((SMALL(G28:L28,1)+SMALL(G28:L28,2))*2)&gt;=140,"出荷できない胴回りです",IF(MAX(G28:L28)&gt;=108,"出荷できない最長辺です",IF(F28&gt;=150,"出荷できない荷物です",18))))</f>
        <v>18</v>
      </c>
      <c r="C28" s="167"/>
      <c r="D28" s="167"/>
      <c r="E28" s="168"/>
      <c r="F28" s="104"/>
      <c r="G28" s="213"/>
      <c r="H28" s="214"/>
      <c r="I28" s="213"/>
      <c r="J28" s="215"/>
      <c r="K28" s="214"/>
      <c r="L28" s="213"/>
      <c r="M28" s="214"/>
      <c r="N28" s="144"/>
      <c r="O28" s="99">
        <f t="shared" si="0"/>
        <v>0</v>
      </c>
      <c r="P28" s="62">
        <f t="shared" si="1"/>
        <v>0</v>
      </c>
      <c r="Q28" s="63">
        <f t="shared" si="2"/>
        <v>0</v>
      </c>
      <c r="R28" s="106">
        <f t="shared" si="3"/>
        <v>0</v>
      </c>
    </row>
    <row r="29" spans="2:18" ht="24.75" customHeight="1">
      <c r="B29" s="166">
        <f>IF(OR(F29="",G29="",I29="",L29=""),19,IF(((SMALL(G29:L29,1)+SMALL(G29:L29,2))*2)&gt;=140,"出荷できない胴回りです",IF(MAX(G29:L29)&gt;=108,"出荷できない最長辺です",IF(F29&gt;=150,"出荷できない荷物です",19))))</f>
        <v>19</v>
      </c>
      <c r="C29" s="167"/>
      <c r="D29" s="167"/>
      <c r="E29" s="168"/>
      <c r="F29" s="105"/>
      <c r="G29" s="213"/>
      <c r="H29" s="214"/>
      <c r="I29" s="213"/>
      <c r="J29" s="215"/>
      <c r="K29" s="214"/>
      <c r="L29" s="213"/>
      <c r="M29" s="214"/>
      <c r="N29" s="144"/>
      <c r="O29" s="99">
        <f t="shared" si="0"/>
        <v>0</v>
      </c>
      <c r="P29" s="62">
        <f t="shared" si="1"/>
        <v>0</v>
      </c>
      <c r="Q29" s="63">
        <f t="shared" si="2"/>
        <v>0</v>
      </c>
      <c r="R29" s="106">
        <f t="shared" si="3"/>
        <v>0</v>
      </c>
    </row>
    <row r="30" spans="2:18" ht="24.75" customHeight="1" thickBot="1">
      <c r="B30" s="166">
        <f>IF(OR(F30="",G30="",I30="",L30=""),20,IF(((SMALL(G30:L30,1)+SMALL(G30:L30,2))*2)&gt;=140,"出荷できない胴回りです",IF(MAX(G30:L30)&gt;=108,"出荷できない最長辺です",IF(F30&gt;=150,"出荷できない荷物です",20))))</f>
        <v>20</v>
      </c>
      <c r="C30" s="167"/>
      <c r="D30" s="167"/>
      <c r="E30" s="168"/>
      <c r="F30" s="105"/>
      <c r="G30" s="213"/>
      <c r="H30" s="214"/>
      <c r="I30" s="213"/>
      <c r="J30" s="215"/>
      <c r="K30" s="214"/>
      <c r="L30" s="213"/>
      <c r="M30" s="214"/>
      <c r="N30" s="144"/>
      <c r="O30" s="99">
        <f t="shared" si="0"/>
        <v>0</v>
      </c>
      <c r="P30" s="62">
        <f>ROUNDUP((G30*I30*L30)/200,0)*0.453592*N30</f>
        <v>0</v>
      </c>
      <c r="Q30" s="63">
        <f t="shared" si="2"/>
        <v>0</v>
      </c>
      <c r="R30" s="106">
        <f t="shared" si="3"/>
        <v>0</v>
      </c>
    </row>
    <row r="31" spans="2:18" ht="24.75" customHeight="1" thickBot="1">
      <c r="B31" s="248" t="s">
        <v>23</v>
      </c>
      <c r="C31" s="249"/>
      <c r="D31" s="249"/>
      <c r="E31" s="250"/>
      <c r="F31" s="64">
        <f>SUM(F11:F30)</f>
        <v>64</v>
      </c>
      <c r="G31" s="251"/>
      <c r="H31" s="252"/>
      <c r="I31" s="252"/>
      <c r="J31" s="252"/>
      <c r="K31" s="252"/>
      <c r="L31" s="252"/>
      <c r="M31" s="253"/>
      <c r="N31" s="142"/>
      <c r="O31" s="65">
        <f>SUM(O11:O30)</f>
        <v>30</v>
      </c>
      <c r="P31" s="65">
        <f>SUM(P11:P30)</f>
        <v>13.154168</v>
      </c>
      <c r="Q31" s="65">
        <f>ROUNDUP(SUM(Q11:Q30),0)</f>
        <v>30</v>
      </c>
      <c r="R31" s="107">
        <f>SUM(R11:R30)</f>
        <v>0</v>
      </c>
    </row>
    <row r="32" spans="2:18" ht="24.75" customHeight="1" thickBot="1">
      <c r="B32" s="25"/>
      <c r="C32" s="25"/>
      <c r="D32" s="25"/>
      <c r="E32" s="26"/>
      <c r="F32" s="26"/>
      <c r="G32" s="26"/>
      <c r="H32" s="26"/>
      <c r="I32" s="26"/>
      <c r="J32" s="26"/>
      <c r="K32" s="50"/>
      <c r="L32" s="50"/>
      <c r="M32" s="50"/>
      <c r="N32" s="50"/>
      <c r="O32" s="50"/>
      <c r="P32" s="27"/>
      <c r="Q32" s="27"/>
      <c r="R32" s="50"/>
    </row>
    <row r="33" spans="2:18" ht="24.75" customHeight="1">
      <c r="B33" s="327" t="s">
        <v>54</v>
      </c>
      <c r="C33" s="327"/>
      <c r="D33" s="327"/>
      <c r="E33" s="327"/>
      <c r="F33" s="327"/>
      <c r="G33" s="327"/>
      <c r="H33" s="327"/>
      <c r="I33" s="327"/>
      <c r="J33" s="327"/>
      <c r="K33" s="124"/>
      <c r="L33" s="259" t="s">
        <v>31</v>
      </c>
      <c r="M33" s="260"/>
      <c r="N33" s="260"/>
      <c r="O33" s="260"/>
      <c r="P33" s="260"/>
      <c r="Q33" s="272">
        <f>IF(C50=TRUE,国際送料金額表_Buppan特別国際送料!B2,国際送料金額表!B2)</f>
        <v>193.34</v>
      </c>
      <c r="R33" s="273"/>
    </row>
    <row r="34" spans="2:18" ht="24.75" customHeight="1">
      <c r="B34" s="327"/>
      <c r="C34" s="327"/>
      <c r="D34" s="327"/>
      <c r="E34" s="327"/>
      <c r="F34" s="327"/>
      <c r="G34" s="327"/>
      <c r="H34" s="327"/>
      <c r="I34" s="327"/>
      <c r="J34" s="327"/>
      <c r="K34" s="124"/>
      <c r="L34" s="261" t="s">
        <v>53</v>
      </c>
      <c r="M34" s="262"/>
      <c r="N34" s="262"/>
      <c r="O34" s="263"/>
      <c r="P34" s="145">
        <v>0.2</v>
      </c>
      <c r="Q34" s="223">
        <f>ROUND(Q33*P34,2)</f>
        <v>38.67</v>
      </c>
      <c r="R34" s="224"/>
    </row>
    <row r="35" spans="2:18" ht="24.75" customHeight="1">
      <c r="B35" s="327"/>
      <c r="C35" s="327"/>
      <c r="D35" s="327"/>
      <c r="E35" s="327"/>
      <c r="F35" s="327"/>
      <c r="G35" s="327"/>
      <c r="H35" s="327"/>
      <c r="I35" s="327"/>
      <c r="J35" s="327"/>
      <c r="K35" s="124"/>
      <c r="L35" s="216" t="s">
        <v>24</v>
      </c>
      <c r="M35" s="217"/>
      <c r="N35" s="217"/>
      <c r="O35" s="217"/>
      <c r="P35" s="217"/>
      <c r="Q35" s="218">
        <v>15</v>
      </c>
      <c r="R35" s="219"/>
    </row>
    <row r="36" spans="2:18" ht="24.75" customHeight="1">
      <c r="B36" s="327"/>
      <c r="C36" s="327"/>
      <c r="D36" s="327"/>
      <c r="E36" s="327"/>
      <c r="F36" s="327"/>
      <c r="G36" s="327"/>
      <c r="H36" s="327"/>
      <c r="I36" s="327"/>
      <c r="J36" s="327"/>
      <c r="K36" s="124"/>
      <c r="L36" s="216" t="s">
        <v>39</v>
      </c>
      <c r="M36" s="217"/>
      <c r="N36" s="217"/>
      <c r="O36" s="217"/>
      <c r="P36" s="217"/>
      <c r="Q36" s="218">
        <f>R31</f>
        <v>0</v>
      </c>
      <c r="R36" s="219"/>
    </row>
    <row r="37" spans="2:18" ht="24.75" customHeight="1">
      <c r="B37" s="327"/>
      <c r="C37" s="327"/>
      <c r="D37" s="327"/>
      <c r="E37" s="327"/>
      <c r="F37" s="327"/>
      <c r="G37" s="327"/>
      <c r="H37" s="327"/>
      <c r="I37" s="327"/>
      <c r="J37" s="327"/>
      <c r="K37" s="124"/>
      <c r="L37" s="220" t="s">
        <v>1682</v>
      </c>
      <c r="M37" s="221"/>
      <c r="N37" s="221"/>
      <c r="O37" s="221"/>
      <c r="P37" s="222"/>
      <c r="Q37" s="223">
        <f>IF(ISNA(ODA!E1),0,IF((F31*0.45)&gt;=45,(F31*0.45),45))</f>
        <v>45</v>
      </c>
      <c r="R37" s="224"/>
    </row>
    <row r="38" spans="2:18" ht="24.75" customHeight="1">
      <c r="B38" s="327"/>
      <c r="C38" s="327"/>
      <c r="D38" s="327"/>
      <c r="E38" s="327"/>
      <c r="F38" s="327"/>
      <c r="G38" s="327"/>
      <c r="H38" s="327"/>
      <c r="I38" s="327"/>
      <c r="J38" s="327"/>
      <c r="K38" s="124"/>
      <c r="L38" s="220" t="s">
        <v>1680</v>
      </c>
      <c r="M38" s="221"/>
      <c r="N38" s="221"/>
      <c r="O38" s="221"/>
      <c r="P38" s="222"/>
      <c r="Q38" s="223">
        <v>0</v>
      </c>
      <c r="R38" s="224"/>
    </row>
    <row r="39" spans="2:18" ht="24.75" customHeight="1">
      <c r="B39" s="327"/>
      <c r="C39" s="327"/>
      <c r="D39" s="327"/>
      <c r="E39" s="327"/>
      <c r="F39" s="327"/>
      <c r="G39" s="327"/>
      <c r="H39" s="327"/>
      <c r="I39" s="327"/>
      <c r="J39" s="327"/>
      <c r="K39" s="124"/>
      <c r="L39" s="254" t="s">
        <v>1694</v>
      </c>
      <c r="M39" s="255"/>
      <c r="N39" s="255"/>
      <c r="O39" s="255"/>
      <c r="P39" s="256"/>
      <c r="Q39" s="223">
        <f>IF(P5=TRUE,IF(R113*0.01&gt;5.99,R113*0.01,5.99),0)</f>
        <v>0</v>
      </c>
      <c r="R39" s="224"/>
    </row>
    <row r="40" spans="2:18" ht="24.75" customHeight="1">
      <c r="B40" s="327"/>
      <c r="C40" s="327"/>
      <c r="D40" s="327"/>
      <c r="E40" s="327"/>
      <c r="F40" s="327"/>
      <c r="G40" s="327"/>
      <c r="H40" s="327"/>
      <c r="I40" s="327"/>
      <c r="J40" s="327"/>
      <c r="K40" s="124"/>
      <c r="L40" s="239" t="s">
        <v>1695</v>
      </c>
      <c r="M40" s="240"/>
      <c r="N40" s="240"/>
      <c r="O40" s="240"/>
      <c r="P40" s="241"/>
      <c r="Q40" s="223">
        <f>ROUND(Q33*0.1,2)</f>
        <v>19.329999999999998</v>
      </c>
      <c r="R40" s="224"/>
    </row>
    <row r="41" spans="2:18" ht="24.75" customHeight="1">
      <c r="B41" s="327"/>
      <c r="C41" s="327"/>
      <c r="D41" s="327"/>
      <c r="E41" s="327"/>
      <c r="F41" s="327"/>
      <c r="G41" s="327"/>
      <c r="H41" s="327"/>
      <c r="I41" s="327"/>
      <c r="J41" s="327"/>
      <c r="K41" s="124"/>
      <c r="L41" s="257" t="s">
        <v>1699</v>
      </c>
      <c r="M41" s="258"/>
      <c r="N41" s="258"/>
      <c r="O41" s="258"/>
      <c r="P41" s="258"/>
      <c r="Q41" s="223">
        <f>IF(R7=TRUE,ROUND((Q33+Q34+Q35+Q36+Q37+Q38+Q39+Q40)*0.035,2),0)</f>
        <v>0</v>
      </c>
      <c r="R41" s="224"/>
    </row>
    <row r="42" spans="2:18" ht="24.75" customHeight="1">
      <c r="B42" s="327"/>
      <c r="C42" s="327"/>
      <c r="D42" s="327"/>
      <c r="E42" s="327"/>
      <c r="F42" s="327"/>
      <c r="G42" s="327"/>
      <c r="H42" s="327"/>
      <c r="I42" s="327"/>
      <c r="J42" s="327"/>
      <c r="K42" s="124"/>
      <c r="L42" s="257" t="s">
        <v>1700</v>
      </c>
      <c r="M42" s="258"/>
      <c r="N42" s="258"/>
      <c r="O42" s="258"/>
      <c r="P42" s="258"/>
      <c r="Q42" s="223">
        <f>Q33+Q34+Q35+Q36+Q37+Q38+Q39+Q40+Q41</f>
        <v>311.33999999999997</v>
      </c>
      <c r="R42" s="224"/>
    </row>
    <row r="43" spans="2:18" ht="24.75" customHeight="1">
      <c r="B43" s="327"/>
      <c r="C43" s="327"/>
      <c r="D43" s="327"/>
      <c r="E43" s="327"/>
      <c r="F43" s="327"/>
      <c r="G43" s="327"/>
      <c r="H43" s="327"/>
      <c r="I43" s="327"/>
      <c r="J43" s="327"/>
      <c r="K43" s="124"/>
      <c r="L43" s="239" t="s">
        <v>1703</v>
      </c>
      <c r="M43" s="240"/>
      <c r="N43" s="240"/>
      <c r="O43" s="240"/>
      <c r="P43" s="241"/>
      <c r="Q43" s="242">
        <v>107.25</v>
      </c>
      <c r="R43" s="243"/>
    </row>
    <row r="44" spans="2:18" ht="24.75" customHeight="1">
      <c r="B44" s="327"/>
      <c r="C44" s="327"/>
      <c r="D44" s="327"/>
      <c r="E44" s="327"/>
      <c r="F44" s="327"/>
      <c r="G44" s="327"/>
      <c r="H44" s="327"/>
      <c r="I44" s="327"/>
      <c r="J44" s="327"/>
      <c r="K44" s="124"/>
      <c r="L44" s="239" t="s">
        <v>1701</v>
      </c>
      <c r="M44" s="240"/>
      <c r="N44" s="240"/>
      <c r="O44" s="240"/>
      <c r="P44" s="241"/>
      <c r="Q44" s="244">
        <f>ROUNDUP(Q42*Q43,0)</f>
        <v>33392</v>
      </c>
      <c r="R44" s="245"/>
    </row>
    <row r="45" spans="2:18" ht="24.75" customHeight="1">
      <c r="B45" s="327"/>
      <c r="C45" s="327"/>
      <c r="D45" s="327"/>
      <c r="E45" s="327"/>
      <c r="F45" s="327"/>
      <c r="G45" s="327"/>
      <c r="H45" s="327"/>
      <c r="I45" s="327"/>
      <c r="J45" s="327"/>
      <c r="K45" s="124"/>
      <c r="L45" s="257" t="s">
        <v>1702</v>
      </c>
      <c r="M45" s="258"/>
      <c r="N45" s="258"/>
      <c r="O45" s="258"/>
      <c r="P45" s="258"/>
      <c r="Q45" s="270">
        <f>ROUND(Q44*1.2,0)</f>
        <v>40070</v>
      </c>
      <c r="R45" s="271"/>
    </row>
    <row r="46" spans="2:18" ht="24.75" customHeight="1">
      <c r="B46" s="327"/>
      <c r="C46" s="327"/>
      <c r="D46" s="327"/>
      <c r="E46" s="327"/>
      <c r="F46" s="327"/>
      <c r="G46" s="327"/>
      <c r="H46" s="327"/>
      <c r="I46" s="327"/>
      <c r="J46" s="327"/>
      <c r="K46" s="124"/>
      <c r="L46" s="257" t="s">
        <v>1709</v>
      </c>
      <c r="M46" s="258"/>
      <c r="N46" s="258"/>
      <c r="O46" s="258"/>
      <c r="P46" s="258"/>
      <c r="Q46" s="225">
        <f>ROUND(Q45*0.1,0)</f>
        <v>4007</v>
      </c>
      <c r="R46" s="226"/>
    </row>
    <row r="47" spans="2:18" ht="24.75" customHeight="1" thickBot="1">
      <c r="B47" s="327"/>
      <c r="C47" s="327"/>
      <c r="D47" s="327"/>
      <c r="E47" s="327"/>
      <c r="F47" s="327"/>
      <c r="G47" s="327"/>
      <c r="H47" s="327"/>
      <c r="I47" s="327"/>
      <c r="J47" s="327"/>
      <c r="K47" s="124"/>
      <c r="L47" s="229" t="s">
        <v>1710</v>
      </c>
      <c r="M47" s="230"/>
      <c r="N47" s="230"/>
      <c r="O47" s="230"/>
      <c r="P47" s="230"/>
      <c r="Q47" s="231">
        <f>Q45+Q46</f>
        <v>44077</v>
      </c>
      <c r="R47" s="232"/>
    </row>
    <row r="48" spans="2:18" ht="24.75" customHeight="1">
      <c r="B48" s="327"/>
      <c r="C48" s="327"/>
      <c r="D48" s="327"/>
      <c r="E48" s="327"/>
      <c r="F48" s="327"/>
      <c r="G48" s="327"/>
      <c r="H48" s="327"/>
      <c r="I48" s="327"/>
      <c r="J48" s="327"/>
      <c r="K48" s="24"/>
      <c r="L48" s="24"/>
      <c r="M48" s="28"/>
      <c r="N48" s="28"/>
      <c r="O48" s="28"/>
      <c r="P48" s="28"/>
      <c r="Q48" s="28"/>
      <c r="R48" s="29" t="s">
        <v>1693</v>
      </c>
    </row>
    <row r="49" spans="2:19" ht="24.75" customHeight="1">
      <c r="B49" s="327"/>
      <c r="C49" s="327"/>
      <c r="D49" s="327"/>
      <c r="E49" s="327"/>
      <c r="F49" s="327"/>
      <c r="G49" s="327"/>
      <c r="H49" s="327"/>
      <c r="I49" s="327"/>
      <c r="J49" s="327"/>
      <c r="M49" s="28"/>
      <c r="N49" s="28"/>
      <c r="O49" s="28"/>
      <c r="P49" s="28"/>
      <c r="Q49" s="28"/>
      <c r="R49" s="29" t="s">
        <v>1692</v>
      </c>
    </row>
    <row r="50" spans="2:19" ht="24.75" customHeight="1">
      <c r="B50" s="30" t="s">
        <v>1711</v>
      </c>
      <c r="C50" s="140" t="b">
        <v>0</v>
      </c>
      <c r="D50" s="30"/>
      <c r="E50" s="30"/>
      <c r="F50" s="30"/>
      <c r="G50" s="30"/>
      <c r="P50" s="31"/>
      <c r="Q50" s="31"/>
      <c r="R50" s="85" t="s">
        <v>51</v>
      </c>
    </row>
    <row r="51" spans="2:19" ht="16.5" customHeight="1"/>
    <row r="52" spans="2:19" ht="16.5" customHeight="1">
      <c r="P52" s="29"/>
      <c r="Q52" s="29" t="s">
        <v>25</v>
      </c>
      <c r="R52" s="32" t="s">
        <v>1686</v>
      </c>
    </row>
    <row r="53" spans="2:19" ht="16.5" customHeight="1">
      <c r="B53" s="264" t="s">
        <v>10</v>
      </c>
      <c r="C53" s="264"/>
      <c r="D53" s="264"/>
      <c r="E53" s="264"/>
      <c r="F53" s="264"/>
      <c r="G53" s="264"/>
      <c r="H53" s="264"/>
      <c r="I53" s="264"/>
      <c r="J53" s="264"/>
      <c r="K53" s="264"/>
      <c r="L53" s="264"/>
      <c r="M53" s="264"/>
      <c r="N53" s="264"/>
      <c r="O53" s="264"/>
      <c r="P53" s="264"/>
      <c r="Q53" s="264"/>
      <c r="R53" s="264"/>
    </row>
    <row r="54" spans="2:19" ht="16.5" customHeight="1">
      <c r="B54" s="94"/>
      <c r="C54" s="94"/>
      <c r="D54" s="94"/>
      <c r="E54" s="94"/>
      <c r="F54" s="94"/>
      <c r="G54" s="94"/>
      <c r="H54" s="94"/>
      <c r="I54" s="94"/>
      <c r="J54" s="94"/>
      <c r="K54" s="94"/>
      <c r="L54" s="94"/>
      <c r="M54" s="94"/>
      <c r="N54" s="94"/>
      <c r="O54" s="94"/>
      <c r="P54" s="94"/>
      <c r="Q54" s="94"/>
      <c r="R54" s="94"/>
    </row>
    <row r="55" spans="2:19" ht="16.5" customHeight="1" thickBot="1">
      <c r="Q55" s="29" t="s">
        <v>11</v>
      </c>
      <c r="R55" s="95">
        <f>F5</f>
        <v>44621</v>
      </c>
    </row>
    <row r="56" spans="2:19" ht="16.5" customHeight="1">
      <c r="B56" s="265" t="s">
        <v>1685</v>
      </c>
      <c r="C56" s="266"/>
      <c r="D56" s="266"/>
      <c r="E56" s="266"/>
      <c r="F56" s="266"/>
      <c r="G56" s="266"/>
      <c r="H56" s="266"/>
      <c r="I56" s="266"/>
      <c r="J56" s="267"/>
      <c r="K56" s="34"/>
      <c r="L56" s="35"/>
      <c r="M56" s="35"/>
      <c r="N56" s="35"/>
      <c r="O56" s="35"/>
      <c r="P56" s="42"/>
      <c r="Q56" s="35"/>
      <c r="R56" s="36"/>
      <c r="S56" s="95"/>
    </row>
    <row r="57" spans="2:19" ht="16.5" customHeight="1">
      <c r="B57" s="125"/>
      <c r="C57" s="126"/>
      <c r="D57" s="126"/>
      <c r="E57" s="126"/>
      <c r="F57" s="126"/>
      <c r="G57" s="126"/>
      <c r="H57" s="126"/>
      <c r="I57" s="126"/>
      <c r="J57" s="127"/>
      <c r="K57" s="128"/>
      <c r="P57" s="48"/>
      <c r="R57" s="129"/>
      <c r="S57" s="95"/>
    </row>
    <row r="58" spans="2:19" ht="16.5" customHeight="1">
      <c r="B58" s="125" t="s">
        <v>1684</v>
      </c>
      <c r="C58" s="126"/>
      <c r="D58" s="126"/>
      <c r="E58" s="126"/>
      <c r="F58" s="237"/>
      <c r="G58" s="237"/>
      <c r="H58" s="237"/>
      <c r="I58" s="237"/>
      <c r="J58" s="238"/>
      <c r="K58" s="128"/>
      <c r="P58" s="48"/>
      <c r="R58" s="129"/>
      <c r="S58" s="95"/>
    </row>
    <row r="59" spans="2:19" ht="16.5" customHeight="1">
      <c r="B59" s="125"/>
      <c r="C59" s="126"/>
      <c r="D59" s="126"/>
      <c r="E59" s="126"/>
      <c r="F59" s="126"/>
      <c r="G59" s="126"/>
      <c r="H59" s="126"/>
      <c r="I59" s="126"/>
      <c r="J59" s="127"/>
      <c r="K59" s="128"/>
      <c r="P59" s="48"/>
      <c r="R59" s="129"/>
      <c r="S59" s="95"/>
    </row>
    <row r="60" spans="2:19" ht="16.5" customHeight="1" thickBot="1">
      <c r="B60" s="125" t="s">
        <v>1683</v>
      </c>
      <c r="C60" s="126"/>
      <c r="D60" s="126"/>
      <c r="E60" s="126"/>
      <c r="F60" s="235" t="str">
        <f>IF(G7=TRUE,"SALE",IF(J7=TRUE,"GIFT",IF(N7=TRUE,"SAMPLE",error)))</f>
        <v>SALE</v>
      </c>
      <c r="G60" s="235"/>
      <c r="H60" s="235"/>
      <c r="I60" s="235"/>
      <c r="J60" s="236"/>
      <c r="K60" s="128"/>
      <c r="P60" s="48"/>
      <c r="R60" s="129"/>
      <c r="S60" s="95"/>
    </row>
    <row r="61" spans="2:19" ht="16.5" customHeight="1">
      <c r="B61" s="268" t="s">
        <v>48</v>
      </c>
      <c r="C61" s="269"/>
      <c r="D61" s="269"/>
      <c r="E61" s="35"/>
      <c r="F61" s="35"/>
      <c r="G61" s="35"/>
      <c r="H61" s="35"/>
      <c r="I61" s="35"/>
      <c r="J61" s="36"/>
      <c r="K61" s="269" t="s">
        <v>0</v>
      </c>
      <c r="L61" s="269"/>
      <c r="M61" s="269"/>
      <c r="N61" s="141"/>
      <c r="O61" s="35"/>
      <c r="P61" s="40"/>
      <c r="Q61" s="35"/>
      <c r="R61" s="41"/>
    </row>
    <row r="62" spans="2:19" ht="16.5" customHeight="1">
      <c r="B62" s="233" t="s">
        <v>1673</v>
      </c>
      <c r="C62" s="234"/>
      <c r="D62" s="234"/>
      <c r="E62" s="227"/>
      <c r="F62" s="227"/>
      <c r="G62" s="227"/>
      <c r="H62" s="227"/>
      <c r="I62" s="227"/>
      <c r="J62" s="228"/>
      <c r="K62" s="233" t="s">
        <v>1673</v>
      </c>
      <c r="L62" s="234"/>
      <c r="M62" s="234"/>
      <c r="N62" s="227"/>
      <c r="O62" s="227"/>
      <c r="P62" s="227"/>
      <c r="Q62" s="227"/>
      <c r="R62" s="228"/>
    </row>
    <row r="63" spans="2:19" ht="16.5" customHeight="1">
      <c r="B63" s="233" t="s">
        <v>1672</v>
      </c>
      <c r="C63" s="234"/>
      <c r="D63" s="234"/>
      <c r="E63" s="227"/>
      <c r="F63" s="227"/>
      <c r="G63" s="227"/>
      <c r="H63" s="227"/>
      <c r="I63" s="227"/>
      <c r="J63" s="228"/>
      <c r="K63" s="233" t="s">
        <v>1672</v>
      </c>
      <c r="L63" s="234"/>
      <c r="M63" s="234"/>
      <c r="N63" s="227"/>
      <c r="O63" s="227"/>
      <c r="P63" s="227"/>
      <c r="Q63" s="227"/>
      <c r="R63" s="228"/>
    </row>
    <row r="64" spans="2:19" ht="16.5" customHeight="1">
      <c r="B64" s="233" t="s">
        <v>1674</v>
      </c>
      <c r="C64" s="234"/>
      <c r="D64" s="234"/>
      <c r="E64" s="227"/>
      <c r="F64" s="227"/>
      <c r="G64" s="227"/>
      <c r="H64" s="227"/>
      <c r="I64" s="227"/>
      <c r="J64" s="228"/>
      <c r="K64" s="233" t="s">
        <v>1674</v>
      </c>
      <c r="L64" s="234"/>
      <c r="M64" s="234"/>
      <c r="N64" s="227"/>
      <c r="O64" s="227"/>
      <c r="P64" s="227"/>
      <c r="Q64" s="227"/>
      <c r="R64" s="228"/>
    </row>
    <row r="65" spans="2:18" ht="16.5" customHeight="1">
      <c r="B65" s="285"/>
      <c r="C65" s="286"/>
      <c r="D65" s="286"/>
      <c r="E65" s="227"/>
      <c r="F65" s="227"/>
      <c r="G65" s="227"/>
      <c r="H65" s="227"/>
      <c r="I65" s="227"/>
      <c r="J65" s="228"/>
      <c r="K65" s="285"/>
      <c r="L65" s="286"/>
      <c r="M65" s="286"/>
      <c r="N65" s="227"/>
      <c r="O65" s="227"/>
      <c r="P65" s="227"/>
      <c r="Q65" s="227"/>
      <c r="R65" s="228"/>
    </row>
    <row r="66" spans="2:18" ht="16.5" customHeight="1">
      <c r="B66" s="285"/>
      <c r="C66" s="286"/>
      <c r="D66" s="286"/>
      <c r="E66" s="227"/>
      <c r="F66" s="227"/>
      <c r="G66" s="227"/>
      <c r="H66" s="227"/>
      <c r="I66" s="227"/>
      <c r="J66" s="228"/>
      <c r="K66" s="285"/>
      <c r="L66" s="286"/>
      <c r="M66" s="286"/>
      <c r="N66" s="227"/>
      <c r="O66" s="227"/>
      <c r="P66" s="227"/>
      <c r="Q66" s="227"/>
      <c r="R66" s="228"/>
    </row>
    <row r="67" spans="2:18" ht="16.5" customHeight="1">
      <c r="B67" s="285"/>
      <c r="C67" s="286"/>
      <c r="D67" s="286"/>
      <c r="E67" s="227"/>
      <c r="F67" s="227"/>
      <c r="G67" s="227"/>
      <c r="H67" s="227"/>
      <c r="I67" s="227"/>
      <c r="J67" s="228"/>
      <c r="K67" s="285"/>
      <c r="L67" s="286"/>
      <c r="M67" s="286"/>
      <c r="N67" s="227"/>
      <c r="O67" s="227"/>
      <c r="P67" s="227"/>
      <c r="Q67" s="227"/>
      <c r="R67" s="228"/>
    </row>
    <row r="68" spans="2:18" ht="16.5" customHeight="1">
      <c r="B68" s="233" t="s">
        <v>1675</v>
      </c>
      <c r="C68" s="234"/>
      <c r="D68" s="234"/>
      <c r="E68" s="227"/>
      <c r="F68" s="227"/>
      <c r="G68" s="227"/>
      <c r="H68" s="227"/>
      <c r="I68" s="227"/>
      <c r="J68" s="228"/>
      <c r="K68" s="233" t="s">
        <v>1675</v>
      </c>
      <c r="L68" s="234"/>
      <c r="M68" s="234"/>
      <c r="N68" s="227"/>
      <c r="O68" s="227"/>
      <c r="P68" s="227"/>
      <c r="Q68" s="227"/>
      <c r="R68" s="228"/>
    </row>
    <row r="69" spans="2:18" ht="16.5" customHeight="1">
      <c r="B69" s="233" t="s">
        <v>1676</v>
      </c>
      <c r="C69" s="234"/>
      <c r="D69" s="234"/>
      <c r="E69" s="227" t="s">
        <v>1707</v>
      </c>
      <c r="F69" s="227"/>
      <c r="G69" s="227"/>
      <c r="H69" s="227"/>
      <c r="I69" s="227"/>
      <c r="J69" s="228"/>
      <c r="K69" s="233" t="s">
        <v>1676</v>
      </c>
      <c r="L69" s="234"/>
      <c r="M69" s="234"/>
      <c r="N69" s="227" t="s">
        <v>1707</v>
      </c>
      <c r="O69" s="227"/>
      <c r="P69" s="227"/>
      <c r="Q69" s="227"/>
      <c r="R69" s="228"/>
    </row>
    <row r="70" spans="2:18" ht="16.5" customHeight="1" thickBot="1">
      <c r="B70" s="246" t="s">
        <v>1677</v>
      </c>
      <c r="C70" s="247"/>
      <c r="D70" s="247"/>
      <c r="E70" s="290"/>
      <c r="F70" s="290"/>
      <c r="G70" s="290"/>
      <c r="H70" s="290"/>
      <c r="I70" s="290"/>
      <c r="J70" s="291"/>
      <c r="K70" s="246" t="s">
        <v>1677</v>
      </c>
      <c r="L70" s="247"/>
      <c r="M70" s="247"/>
      <c r="N70" s="290"/>
      <c r="O70" s="290"/>
      <c r="P70" s="290"/>
      <c r="Q70" s="290"/>
      <c r="R70" s="291"/>
    </row>
    <row r="71" spans="2:18" ht="16.5" customHeight="1">
      <c r="B71" s="268" t="s">
        <v>47</v>
      </c>
      <c r="C71" s="269"/>
      <c r="D71" s="269"/>
      <c r="E71" s="40"/>
      <c r="F71" s="35"/>
      <c r="G71" s="35"/>
      <c r="H71" s="35"/>
      <c r="I71" s="35"/>
      <c r="J71" s="36"/>
      <c r="K71" s="268" t="s">
        <v>49</v>
      </c>
      <c r="L71" s="269"/>
      <c r="M71" s="269"/>
      <c r="N71" s="141"/>
      <c r="O71" s="35"/>
      <c r="P71" s="35"/>
      <c r="Q71" s="35"/>
      <c r="R71" s="36"/>
    </row>
    <row r="72" spans="2:18" ht="16.5" customHeight="1">
      <c r="B72" s="233" t="s">
        <v>1673</v>
      </c>
      <c r="C72" s="234"/>
      <c r="D72" s="234"/>
      <c r="E72" s="227"/>
      <c r="F72" s="227"/>
      <c r="G72" s="227"/>
      <c r="H72" s="227"/>
      <c r="I72" s="227"/>
      <c r="J72" s="228"/>
      <c r="K72" s="233" t="s">
        <v>1673</v>
      </c>
      <c r="L72" s="234"/>
      <c r="M72" s="234"/>
      <c r="N72" s="227">
        <v>110</v>
      </c>
      <c r="O72" s="227"/>
      <c r="P72" s="227"/>
      <c r="Q72" s="227"/>
      <c r="R72" s="228"/>
    </row>
    <row r="73" spans="2:18" ht="16.5" customHeight="1">
      <c r="B73" s="233" t="s">
        <v>1672</v>
      </c>
      <c r="C73" s="234"/>
      <c r="D73" s="234"/>
      <c r="E73" s="227"/>
      <c r="F73" s="227"/>
      <c r="G73" s="227"/>
      <c r="H73" s="227"/>
      <c r="I73" s="227"/>
      <c r="J73" s="228"/>
      <c r="K73" s="233" t="s">
        <v>1672</v>
      </c>
      <c r="L73" s="234"/>
      <c r="M73" s="234"/>
      <c r="N73" s="227"/>
      <c r="O73" s="227"/>
      <c r="P73" s="227"/>
      <c r="Q73" s="227"/>
      <c r="R73" s="228"/>
    </row>
    <row r="74" spans="2:18" ht="16.5" customHeight="1">
      <c r="B74" s="233" t="s">
        <v>1674</v>
      </c>
      <c r="C74" s="234"/>
      <c r="D74" s="234"/>
      <c r="E74" s="227"/>
      <c r="F74" s="227"/>
      <c r="G74" s="227"/>
      <c r="H74" s="227"/>
      <c r="I74" s="227"/>
      <c r="J74" s="228"/>
      <c r="K74" s="233" t="s">
        <v>1674</v>
      </c>
      <c r="L74" s="234"/>
      <c r="M74" s="234"/>
      <c r="N74" s="227"/>
      <c r="O74" s="227"/>
      <c r="P74" s="227"/>
      <c r="Q74" s="227"/>
      <c r="R74" s="228"/>
    </row>
    <row r="75" spans="2:18" ht="16.5" customHeight="1">
      <c r="B75" s="285"/>
      <c r="C75" s="286"/>
      <c r="D75" s="286"/>
      <c r="E75" s="227"/>
      <c r="F75" s="227"/>
      <c r="G75" s="227"/>
      <c r="H75" s="227"/>
      <c r="I75" s="227"/>
      <c r="J75" s="228"/>
      <c r="K75" s="285"/>
      <c r="L75" s="286"/>
      <c r="M75" s="286"/>
      <c r="N75" s="227"/>
      <c r="O75" s="227"/>
      <c r="P75" s="227"/>
      <c r="Q75" s="227"/>
      <c r="R75" s="228"/>
    </row>
    <row r="76" spans="2:18" ht="16.5" customHeight="1">
      <c r="B76" s="285"/>
      <c r="C76" s="286"/>
      <c r="D76" s="286"/>
      <c r="E76" s="227"/>
      <c r="F76" s="227"/>
      <c r="G76" s="227"/>
      <c r="H76" s="227"/>
      <c r="I76" s="227"/>
      <c r="J76" s="228"/>
      <c r="K76" s="285"/>
      <c r="L76" s="286"/>
      <c r="M76" s="286"/>
      <c r="N76" s="227"/>
      <c r="O76" s="227"/>
      <c r="P76" s="227"/>
      <c r="Q76" s="227"/>
      <c r="R76" s="228"/>
    </row>
    <row r="77" spans="2:18" ht="16.5" customHeight="1">
      <c r="B77" s="285"/>
      <c r="C77" s="286"/>
      <c r="D77" s="286"/>
      <c r="E77" s="227"/>
      <c r="F77" s="227"/>
      <c r="G77" s="227"/>
      <c r="H77" s="227"/>
      <c r="I77" s="227"/>
      <c r="J77" s="228"/>
      <c r="K77" s="285"/>
      <c r="L77" s="286"/>
      <c r="M77" s="286"/>
      <c r="N77" s="227"/>
      <c r="O77" s="227"/>
      <c r="P77" s="227"/>
      <c r="Q77" s="227"/>
      <c r="R77" s="228"/>
    </row>
    <row r="78" spans="2:18" ht="16.5" customHeight="1">
      <c r="B78" s="233" t="s">
        <v>1675</v>
      </c>
      <c r="C78" s="234"/>
      <c r="D78" s="234"/>
      <c r="E78" s="277" t="s">
        <v>1678</v>
      </c>
      <c r="F78" s="277"/>
      <c r="G78" s="277"/>
      <c r="H78" s="277"/>
      <c r="I78" s="277"/>
      <c r="J78" s="278"/>
      <c r="K78" s="233" t="s">
        <v>1675</v>
      </c>
      <c r="L78" s="234"/>
      <c r="M78" s="234"/>
      <c r="N78" s="277" t="s">
        <v>1708</v>
      </c>
      <c r="O78" s="277"/>
      <c r="P78" s="277"/>
      <c r="Q78" s="277"/>
      <c r="R78" s="278"/>
    </row>
    <row r="79" spans="2:18" ht="16.5" customHeight="1">
      <c r="B79" s="233" t="s">
        <v>1676</v>
      </c>
      <c r="C79" s="234"/>
      <c r="D79" s="234"/>
      <c r="E79" s="277" t="s">
        <v>1669</v>
      </c>
      <c r="F79" s="277"/>
      <c r="G79" s="277"/>
      <c r="H79" s="277"/>
      <c r="I79" s="277"/>
      <c r="J79" s="278"/>
      <c r="K79" s="233" t="s">
        <v>1676</v>
      </c>
      <c r="L79" s="234"/>
      <c r="M79" s="234"/>
      <c r="N79" s="227"/>
      <c r="O79" s="227"/>
      <c r="P79" s="227"/>
      <c r="Q79" s="227"/>
      <c r="R79" s="228"/>
    </row>
    <row r="80" spans="2:18" ht="16.5" customHeight="1" thickBot="1">
      <c r="B80" s="246" t="s">
        <v>1677</v>
      </c>
      <c r="C80" s="247"/>
      <c r="D80" s="247"/>
      <c r="E80" s="290"/>
      <c r="F80" s="290"/>
      <c r="G80" s="290"/>
      <c r="H80" s="290"/>
      <c r="I80" s="290"/>
      <c r="J80" s="291"/>
      <c r="K80" s="246" t="s">
        <v>1677</v>
      </c>
      <c r="L80" s="247"/>
      <c r="M80" s="247"/>
      <c r="N80" s="290"/>
      <c r="O80" s="290"/>
      <c r="P80" s="290"/>
      <c r="Q80" s="290"/>
      <c r="R80" s="291"/>
    </row>
    <row r="81" spans="2:23" ht="16.5" customHeight="1">
      <c r="B81" s="114"/>
      <c r="C81" s="114"/>
      <c r="D81" s="114"/>
      <c r="E81" s="93"/>
      <c r="F81" s="93"/>
      <c r="G81" s="93"/>
      <c r="H81" s="93"/>
      <c r="I81" s="93"/>
      <c r="J81" s="93"/>
      <c r="K81" s="114"/>
      <c r="L81" s="114"/>
      <c r="M81" s="114"/>
      <c r="N81" s="114"/>
      <c r="O81" s="93"/>
      <c r="P81" s="93"/>
      <c r="Q81" s="93"/>
      <c r="R81" s="93"/>
    </row>
    <row r="82" spans="2:23" ht="16.5" customHeight="1" thickBot="1">
      <c r="K82" s="33"/>
    </row>
    <row r="83" spans="2:23" ht="16.5" customHeight="1">
      <c r="B83" s="292" t="s">
        <v>17</v>
      </c>
      <c r="C83" s="294"/>
      <c r="D83" s="292"/>
      <c r="E83" s="293"/>
      <c r="F83" s="293"/>
      <c r="G83" s="293"/>
      <c r="H83" s="293"/>
      <c r="I83" s="294"/>
      <c r="J83" s="292"/>
      <c r="K83" s="293"/>
      <c r="L83" s="293"/>
      <c r="M83" s="293"/>
      <c r="N83" s="294"/>
      <c r="O83" s="54"/>
      <c r="P83" s="53"/>
      <c r="Q83" s="119"/>
      <c r="R83" s="103"/>
    </row>
    <row r="84" spans="2:23" ht="16.5" customHeight="1">
      <c r="B84" s="301"/>
      <c r="C84" s="302"/>
      <c r="D84" s="285" t="s">
        <v>1</v>
      </c>
      <c r="E84" s="286"/>
      <c r="F84" s="286"/>
      <c r="G84" s="286"/>
      <c r="H84" s="286"/>
      <c r="I84" s="297"/>
      <c r="J84" s="285" t="s">
        <v>2</v>
      </c>
      <c r="K84" s="286"/>
      <c r="L84" s="286"/>
      <c r="M84" s="286"/>
      <c r="N84" s="297"/>
      <c r="O84" s="97" t="s">
        <v>12</v>
      </c>
      <c r="P84" s="96" t="s">
        <v>13</v>
      </c>
      <c r="Q84" s="57" t="s">
        <v>3</v>
      </c>
      <c r="R84" s="97" t="s">
        <v>26</v>
      </c>
    </row>
    <row r="85" spans="2:23" ht="16.5" customHeight="1">
      <c r="B85" s="301"/>
      <c r="C85" s="302"/>
      <c r="D85" s="285" t="s">
        <v>18</v>
      </c>
      <c r="E85" s="286"/>
      <c r="F85" s="286"/>
      <c r="G85" s="286"/>
      <c r="H85" s="286"/>
      <c r="I85" s="297"/>
      <c r="J85" s="285" t="s">
        <v>14</v>
      </c>
      <c r="K85" s="286"/>
      <c r="L85" s="286"/>
      <c r="M85" s="286"/>
      <c r="N85" s="297"/>
      <c r="O85" s="97" t="s">
        <v>15</v>
      </c>
      <c r="P85" s="96"/>
      <c r="Q85" s="57" t="s">
        <v>16</v>
      </c>
      <c r="R85" s="97" t="s">
        <v>27</v>
      </c>
    </row>
    <row r="86" spans="2:23" ht="16.5" customHeight="1" thickBot="1">
      <c r="B86" s="303"/>
      <c r="C86" s="304"/>
      <c r="D86" s="298"/>
      <c r="E86" s="299"/>
      <c r="F86" s="299"/>
      <c r="G86" s="299"/>
      <c r="H86" s="299"/>
      <c r="I86" s="300"/>
      <c r="J86" s="274"/>
      <c r="K86" s="275"/>
      <c r="L86" s="275"/>
      <c r="M86" s="275"/>
      <c r="N86" s="276"/>
      <c r="O86" s="56"/>
      <c r="P86" s="55"/>
      <c r="Q86" s="58" t="s">
        <v>1670</v>
      </c>
      <c r="R86" s="98"/>
    </row>
    <row r="87" spans="2:23" ht="16.5" customHeight="1">
      <c r="B87" s="295">
        <v>1</v>
      </c>
      <c r="C87" s="296"/>
      <c r="D87" s="115"/>
      <c r="E87" s="116"/>
      <c r="F87" s="116"/>
      <c r="G87" s="116"/>
      <c r="H87" s="116"/>
      <c r="I87" s="117"/>
      <c r="J87" s="307"/>
      <c r="K87" s="308"/>
      <c r="L87" s="308"/>
      <c r="M87" s="308"/>
      <c r="N87" s="309"/>
      <c r="O87" s="43"/>
      <c r="P87" s="43">
        <v>1</v>
      </c>
      <c r="Q87" s="108">
        <v>38040</v>
      </c>
      <c r="R87" s="110">
        <f>IF(AND(P87="",Q87=""),"",P87*Q87)</f>
        <v>38040</v>
      </c>
    </row>
    <row r="88" spans="2:23" ht="16.5" customHeight="1">
      <c r="B88" s="279">
        <v>2</v>
      </c>
      <c r="C88" s="281"/>
      <c r="D88" s="279"/>
      <c r="E88" s="280"/>
      <c r="F88" s="280"/>
      <c r="G88" s="280"/>
      <c r="H88" s="280"/>
      <c r="I88" s="281"/>
      <c r="J88" s="282"/>
      <c r="K88" s="283"/>
      <c r="L88" s="283"/>
      <c r="M88" s="283"/>
      <c r="N88" s="284"/>
      <c r="O88" s="44"/>
      <c r="P88" s="44"/>
      <c r="Q88" s="109"/>
      <c r="R88" s="110" t="str">
        <f t="shared" ref="R88:R111" si="4">IF(AND(P88="",Q88=""),"",P88*Q88)</f>
        <v/>
      </c>
    </row>
    <row r="89" spans="2:23" ht="16.5" customHeight="1">
      <c r="B89" s="279">
        <v>3</v>
      </c>
      <c r="C89" s="281"/>
      <c r="D89" s="279"/>
      <c r="E89" s="280"/>
      <c r="F89" s="280"/>
      <c r="G89" s="280"/>
      <c r="H89" s="280"/>
      <c r="I89" s="281"/>
      <c r="J89" s="282"/>
      <c r="K89" s="283"/>
      <c r="L89" s="283"/>
      <c r="M89" s="283"/>
      <c r="N89" s="284"/>
      <c r="O89" s="44"/>
      <c r="P89" s="44"/>
      <c r="Q89" s="109"/>
      <c r="R89" s="110" t="str">
        <f t="shared" si="4"/>
        <v/>
      </c>
    </row>
    <row r="90" spans="2:23" ht="16.5" customHeight="1">
      <c r="B90" s="279">
        <v>4</v>
      </c>
      <c r="C90" s="281"/>
      <c r="D90" s="279"/>
      <c r="E90" s="280"/>
      <c r="F90" s="280"/>
      <c r="G90" s="280"/>
      <c r="H90" s="280"/>
      <c r="I90" s="281"/>
      <c r="J90" s="282"/>
      <c r="K90" s="283"/>
      <c r="L90" s="283"/>
      <c r="M90" s="283"/>
      <c r="N90" s="284"/>
      <c r="O90" s="44"/>
      <c r="P90" s="44"/>
      <c r="Q90" s="109"/>
      <c r="R90" s="110" t="str">
        <f t="shared" si="4"/>
        <v/>
      </c>
      <c r="V90" s="45"/>
      <c r="W90" s="45"/>
    </row>
    <row r="91" spans="2:23" ht="16.5" customHeight="1">
      <c r="B91" s="279">
        <v>5</v>
      </c>
      <c r="C91" s="281"/>
      <c r="D91" s="279"/>
      <c r="E91" s="280"/>
      <c r="F91" s="280"/>
      <c r="G91" s="280"/>
      <c r="H91" s="280"/>
      <c r="I91" s="281"/>
      <c r="J91" s="282"/>
      <c r="K91" s="283"/>
      <c r="L91" s="283"/>
      <c r="M91" s="283"/>
      <c r="N91" s="284"/>
      <c r="O91" s="44"/>
      <c r="P91" s="44"/>
      <c r="Q91" s="109"/>
      <c r="R91" s="110" t="str">
        <f t="shared" si="4"/>
        <v/>
      </c>
      <c r="W91" s="45"/>
    </row>
    <row r="92" spans="2:23" ht="16.5" customHeight="1">
      <c r="B92" s="279">
        <v>6</v>
      </c>
      <c r="C92" s="281"/>
      <c r="D92" s="279"/>
      <c r="E92" s="280"/>
      <c r="F92" s="280"/>
      <c r="G92" s="280"/>
      <c r="H92" s="280"/>
      <c r="I92" s="281"/>
      <c r="J92" s="282"/>
      <c r="K92" s="283"/>
      <c r="L92" s="283"/>
      <c r="M92" s="283"/>
      <c r="N92" s="284"/>
      <c r="O92" s="44"/>
      <c r="P92" s="44"/>
      <c r="Q92" s="109"/>
      <c r="R92" s="110" t="str">
        <f t="shared" si="4"/>
        <v/>
      </c>
      <c r="W92" s="45"/>
    </row>
    <row r="93" spans="2:23" ht="16.5" customHeight="1">
      <c r="B93" s="279">
        <v>7</v>
      </c>
      <c r="C93" s="281"/>
      <c r="D93" s="279"/>
      <c r="E93" s="280"/>
      <c r="F93" s="280"/>
      <c r="G93" s="280"/>
      <c r="H93" s="280"/>
      <c r="I93" s="281"/>
      <c r="J93" s="282"/>
      <c r="K93" s="283"/>
      <c r="L93" s="283"/>
      <c r="M93" s="283"/>
      <c r="N93" s="284"/>
      <c r="O93" s="44"/>
      <c r="P93" s="44"/>
      <c r="Q93" s="109"/>
      <c r="R93" s="110" t="str">
        <f t="shared" si="4"/>
        <v/>
      </c>
      <c r="W93" s="45"/>
    </row>
    <row r="94" spans="2:23" ht="16.5" customHeight="1">
      <c r="B94" s="279">
        <v>8</v>
      </c>
      <c r="C94" s="281"/>
      <c r="D94" s="279"/>
      <c r="E94" s="280"/>
      <c r="F94" s="280"/>
      <c r="G94" s="280"/>
      <c r="H94" s="280"/>
      <c r="I94" s="281"/>
      <c r="J94" s="282"/>
      <c r="K94" s="283"/>
      <c r="L94" s="283"/>
      <c r="M94" s="283"/>
      <c r="N94" s="284"/>
      <c r="O94" s="44"/>
      <c r="P94" s="44"/>
      <c r="Q94" s="109"/>
      <c r="R94" s="110" t="str">
        <f t="shared" si="4"/>
        <v/>
      </c>
      <c r="W94" s="45"/>
    </row>
    <row r="95" spans="2:23" ht="16.5" customHeight="1">
      <c r="B95" s="279">
        <v>9</v>
      </c>
      <c r="C95" s="281"/>
      <c r="D95" s="279"/>
      <c r="E95" s="280"/>
      <c r="F95" s="280"/>
      <c r="G95" s="280"/>
      <c r="H95" s="280"/>
      <c r="I95" s="281"/>
      <c r="J95" s="282"/>
      <c r="K95" s="283"/>
      <c r="L95" s="283"/>
      <c r="M95" s="283"/>
      <c r="N95" s="284"/>
      <c r="O95" s="44"/>
      <c r="P95" s="44"/>
      <c r="Q95" s="109"/>
      <c r="R95" s="110" t="str">
        <f t="shared" si="4"/>
        <v/>
      </c>
      <c r="W95" s="45"/>
    </row>
    <row r="96" spans="2:23" ht="16.5" customHeight="1">
      <c r="B96" s="279">
        <v>10</v>
      </c>
      <c r="C96" s="281"/>
      <c r="D96" s="279"/>
      <c r="E96" s="280"/>
      <c r="F96" s="280"/>
      <c r="G96" s="280"/>
      <c r="H96" s="280"/>
      <c r="I96" s="281"/>
      <c r="J96" s="282"/>
      <c r="K96" s="283"/>
      <c r="L96" s="283"/>
      <c r="M96" s="283"/>
      <c r="N96" s="284"/>
      <c r="O96" s="44"/>
      <c r="P96" s="44"/>
      <c r="Q96" s="109"/>
      <c r="R96" s="110" t="str">
        <f t="shared" si="4"/>
        <v/>
      </c>
      <c r="W96" s="45"/>
    </row>
    <row r="97" spans="2:23" ht="16.5" customHeight="1">
      <c r="B97" s="279">
        <v>11</v>
      </c>
      <c r="C97" s="281"/>
      <c r="D97" s="279"/>
      <c r="E97" s="280"/>
      <c r="F97" s="280"/>
      <c r="G97" s="280"/>
      <c r="H97" s="280"/>
      <c r="I97" s="281"/>
      <c r="J97" s="282"/>
      <c r="K97" s="283"/>
      <c r="L97" s="283"/>
      <c r="M97" s="283"/>
      <c r="N97" s="284"/>
      <c r="O97" s="44"/>
      <c r="P97" s="44"/>
      <c r="Q97" s="109"/>
      <c r="R97" s="110" t="str">
        <f t="shared" si="4"/>
        <v/>
      </c>
      <c r="W97" s="45"/>
    </row>
    <row r="98" spans="2:23" ht="16.5" customHeight="1">
      <c r="B98" s="279">
        <v>12</v>
      </c>
      <c r="C98" s="281"/>
      <c r="D98" s="279"/>
      <c r="E98" s="280"/>
      <c r="F98" s="280"/>
      <c r="G98" s="280"/>
      <c r="H98" s="280"/>
      <c r="I98" s="281"/>
      <c r="J98" s="282"/>
      <c r="K98" s="283"/>
      <c r="L98" s="283"/>
      <c r="M98" s="283"/>
      <c r="N98" s="284"/>
      <c r="O98" s="44"/>
      <c r="P98" s="44"/>
      <c r="Q98" s="109"/>
      <c r="R98" s="110" t="str">
        <f t="shared" si="4"/>
        <v/>
      </c>
      <c r="W98" s="45"/>
    </row>
    <row r="99" spans="2:23" ht="16.5" customHeight="1">
      <c r="B99" s="279">
        <v>13</v>
      </c>
      <c r="C99" s="281"/>
      <c r="D99" s="279"/>
      <c r="E99" s="280"/>
      <c r="F99" s="280"/>
      <c r="G99" s="280"/>
      <c r="H99" s="280"/>
      <c r="I99" s="281"/>
      <c r="J99" s="282"/>
      <c r="K99" s="283"/>
      <c r="L99" s="283"/>
      <c r="M99" s="283"/>
      <c r="N99" s="284"/>
      <c r="O99" s="44"/>
      <c r="P99" s="44"/>
      <c r="Q99" s="109"/>
      <c r="R99" s="110" t="str">
        <f t="shared" si="4"/>
        <v/>
      </c>
      <c r="W99" s="45"/>
    </row>
    <row r="100" spans="2:23" ht="16.5" customHeight="1">
      <c r="B100" s="279">
        <v>14</v>
      </c>
      <c r="C100" s="281"/>
      <c r="D100" s="279"/>
      <c r="E100" s="280"/>
      <c r="F100" s="280"/>
      <c r="G100" s="280"/>
      <c r="H100" s="280"/>
      <c r="I100" s="281"/>
      <c r="J100" s="282"/>
      <c r="K100" s="283"/>
      <c r="L100" s="283"/>
      <c r="M100" s="283"/>
      <c r="N100" s="284"/>
      <c r="O100" s="44"/>
      <c r="P100" s="44"/>
      <c r="Q100" s="109"/>
      <c r="R100" s="110" t="str">
        <f t="shared" si="4"/>
        <v/>
      </c>
      <c r="W100" s="45"/>
    </row>
    <row r="101" spans="2:23" ht="16.5" customHeight="1">
      <c r="B101" s="279">
        <v>15</v>
      </c>
      <c r="C101" s="281"/>
      <c r="D101" s="279"/>
      <c r="E101" s="280"/>
      <c r="F101" s="280"/>
      <c r="G101" s="280"/>
      <c r="H101" s="280"/>
      <c r="I101" s="281"/>
      <c r="J101" s="282"/>
      <c r="K101" s="283"/>
      <c r="L101" s="283"/>
      <c r="M101" s="283"/>
      <c r="N101" s="284"/>
      <c r="O101" s="44"/>
      <c r="P101" s="44"/>
      <c r="Q101" s="109"/>
      <c r="R101" s="110" t="str">
        <f t="shared" si="4"/>
        <v/>
      </c>
      <c r="W101" s="45"/>
    </row>
    <row r="102" spans="2:23" ht="16.5" customHeight="1">
      <c r="B102" s="279">
        <v>16</v>
      </c>
      <c r="C102" s="281"/>
      <c r="D102" s="279"/>
      <c r="E102" s="280"/>
      <c r="F102" s="280"/>
      <c r="G102" s="280"/>
      <c r="H102" s="280"/>
      <c r="I102" s="281"/>
      <c r="J102" s="282"/>
      <c r="K102" s="283"/>
      <c r="L102" s="283"/>
      <c r="M102" s="283"/>
      <c r="N102" s="284"/>
      <c r="O102" s="44"/>
      <c r="P102" s="44"/>
      <c r="Q102" s="109"/>
      <c r="R102" s="110" t="str">
        <f t="shared" si="4"/>
        <v/>
      </c>
      <c r="W102" s="45"/>
    </row>
    <row r="103" spans="2:23" ht="16.5" customHeight="1">
      <c r="B103" s="279">
        <v>17</v>
      </c>
      <c r="C103" s="281"/>
      <c r="D103" s="279"/>
      <c r="E103" s="280"/>
      <c r="F103" s="280"/>
      <c r="G103" s="280"/>
      <c r="H103" s="280"/>
      <c r="I103" s="281"/>
      <c r="J103" s="287"/>
      <c r="K103" s="288"/>
      <c r="L103" s="288"/>
      <c r="M103" s="288"/>
      <c r="N103" s="289"/>
      <c r="O103" s="44"/>
      <c r="P103" s="44"/>
      <c r="Q103" s="109"/>
      <c r="R103" s="110" t="str">
        <f t="shared" si="4"/>
        <v/>
      </c>
      <c r="W103" s="45"/>
    </row>
    <row r="104" spans="2:23" ht="16.5" customHeight="1">
      <c r="B104" s="279">
        <v>18</v>
      </c>
      <c r="C104" s="281"/>
      <c r="D104" s="279"/>
      <c r="E104" s="280"/>
      <c r="F104" s="280"/>
      <c r="G104" s="280"/>
      <c r="H104" s="280"/>
      <c r="I104" s="281"/>
      <c r="J104" s="282"/>
      <c r="K104" s="283"/>
      <c r="L104" s="283"/>
      <c r="M104" s="283"/>
      <c r="N104" s="284"/>
      <c r="O104" s="44"/>
      <c r="P104" s="44"/>
      <c r="Q104" s="109"/>
      <c r="R104" s="110" t="str">
        <f t="shared" si="4"/>
        <v/>
      </c>
      <c r="W104" s="45"/>
    </row>
    <row r="105" spans="2:23" ht="16.5" customHeight="1">
      <c r="B105" s="279">
        <v>19</v>
      </c>
      <c r="C105" s="281"/>
      <c r="D105" s="279"/>
      <c r="E105" s="280"/>
      <c r="F105" s="280"/>
      <c r="G105" s="280"/>
      <c r="H105" s="280"/>
      <c r="I105" s="281"/>
      <c r="J105" s="282"/>
      <c r="K105" s="283"/>
      <c r="L105" s="283"/>
      <c r="M105" s="283"/>
      <c r="N105" s="284"/>
      <c r="O105" s="44"/>
      <c r="P105" s="44"/>
      <c r="Q105" s="109"/>
      <c r="R105" s="110" t="str">
        <f t="shared" si="4"/>
        <v/>
      </c>
      <c r="W105" s="45"/>
    </row>
    <row r="106" spans="2:23" ht="16.5" customHeight="1">
      <c r="B106" s="279">
        <v>20</v>
      </c>
      <c r="C106" s="281"/>
      <c r="D106" s="279"/>
      <c r="E106" s="280"/>
      <c r="F106" s="280"/>
      <c r="G106" s="280"/>
      <c r="H106" s="280"/>
      <c r="I106" s="281"/>
      <c r="J106" s="282"/>
      <c r="K106" s="283"/>
      <c r="L106" s="283"/>
      <c r="M106" s="283"/>
      <c r="N106" s="284"/>
      <c r="O106" s="44"/>
      <c r="P106" s="44"/>
      <c r="Q106" s="109"/>
      <c r="R106" s="110" t="str">
        <f t="shared" si="4"/>
        <v/>
      </c>
      <c r="W106" s="45"/>
    </row>
    <row r="107" spans="2:23" ht="16.5" customHeight="1">
      <c r="B107" s="279">
        <v>21</v>
      </c>
      <c r="C107" s="281"/>
      <c r="D107" s="279"/>
      <c r="E107" s="280"/>
      <c r="F107" s="280"/>
      <c r="G107" s="280"/>
      <c r="H107" s="280"/>
      <c r="I107" s="281"/>
      <c r="J107" s="282"/>
      <c r="K107" s="283"/>
      <c r="L107" s="283"/>
      <c r="M107" s="283"/>
      <c r="N107" s="284"/>
      <c r="O107" s="44"/>
      <c r="P107" s="44"/>
      <c r="Q107" s="109"/>
      <c r="R107" s="110" t="str">
        <f t="shared" si="4"/>
        <v/>
      </c>
      <c r="W107" s="45"/>
    </row>
    <row r="108" spans="2:23" ht="16.5" customHeight="1">
      <c r="B108" s="279">
        <v>22</v>
      </c>
      <c r="C108" s="281"/>
      <c r="D108" s="279"/>
      <c r="E108" s="280"/>
      <c r="F108" s="280"/>
      <c r="G108" s="280"/>
      <c r="H108" s="280"/>
      <c r="I108" s="281"/>
      <c r="J108" s="282"/>
      <c r="K108" s="283"/>
      <c r="L108" s="283"/>
      <c r="M108" s="283"/>
      <c r="N108" s="284"/>
      <c r="O108" s="44"/>
      <c r="P108" s="44"/>
      <c r="Q108" s="109"/>
      <c r="R108" s="110" t="str">
        <f t="shared" si="4"/>
        <v/>
      </c>
      <c r="W108" s="45"/>
    </row>
    <row r="109" spans="2:23" ht="16.5" customHeight="1">
      <c r="B109" s="279">
        <v>23</v>
      </c>
      <c r="C109" s="281"/>
      <c r="D109" s="279"/>
      <c r="E109" s="280"/>
      <c r="F109" s="280"/>
      <c r="G109" s="280"/>
      <c r="H109" s="280"/>
      <c r="I109" s="281"/>
      <c r="J109" s="282"/>
      <c r="K109" s="283"/>
      <c r="L109" s="283"/>
      <c r="M109" s="283"/>
      <c r="N109" s="284"/>
      <c r="O109" s="44"/>
      <c r="P109" s="44"/>
      <c r="Q109" s="109"/>
      <c r="R109" s="110" t="str">
        <f t="shared" si="4"/>
        <v/>
      </c>
      <c r="W109" s="45"/>
    </row>
    <row r="110" spans="2:23" ht="16.5" customHeight="1">
      <c r="B110" s="279">
        <v>24</v>
      </c>
      <c r="C110" s="281"/>
      <c r="D110" s="279"/>
      <c r="E110" s="280"/>
      <c r="F110" s="280"/>
      <c r="G110" s="280"/>
      <c r="H110" s="280"/>
      <c r="I110" s="281"/>
      <c r="J110" s="282"/>
      <c r="K110" s="283"/>
      <c r="L110" s="283"/>
      <c r="M110" s="283"/>
      <c r="N110" s="284"/>
      <c r="O110" s="44"/>
      <c r="P110" s="44"/>
      <c r="Q110" s="109"/>
      <c r="R110" s="110" t="str">
        <f t="shared" si="4"/>
        <v/>
      </c>
      <c r="W110" s="45"/>
    </row>
    <row r="111" spans="2:23" ht="16.5" customHeight="1" thickBot="1">
      <c r="B111" s="320">
        <v>25</v>
      </c>
      <c r="C111" s="321"/>
      <c r="D111" s="320"/>
      <c r="E111" s="322"/>
      <c r="F111" s="322"/>
      <c r="G111" s="322"/>
      <c r="H111" s="322"/>
      <c r="I111" s="321"/>
      <c r="J111" s="314"/>
      <c r="K111" s="315"/>
      <c r="L111" s="315"/>
      <c r="M111" s="315"/>
      <c r="N111" s="316"/>
      <c r="O111" s="44"/>
      <c r="P111" s="44"/>
      <c r="Q111" s="109"/>
      <c r="R111" s="110" t="str">
        <f t="shared" si="4"/>
        <v/>
      </c>
      <c r="W111" s="45"/>
    </row>
    <row r="112" spans="2:23" ht="16.5" customHeight="1" thickBot="1">
      <c r="B112" s="323"/>
      <c r="C112" s="324"/>
      <c r="D112" s="323"/>
      <c r="E112" s="325"/>
      <c r="F112" s="325"/>
      <c r="G112" s="325"/>
      <c r="H112" s="325"/>
      <c r="I112" s="324"/>
      <c r="J112" s="317"/>
      <c r="K112" s="318"/>
      <c r="L112" s="318"/>
      <c r="M112" s="318"/>
      <c r="N112" s="319"/>
      <c r="O112" s="46"/>
      <c r="P112" s="46" t="s">
        <v>1696</v>
      </c>
      <c r="Q112" s="118" t="s">
        <v>50</v>
      </c>
      <c r="R112" s="111">
        <f>SUM(R87:R111)</f>
        <v>38040</v>
      </c>
      <c r="W112" s="45"/>
    </row>
    <row r="113" spans="2:23" ht="20" customHeight="1" thickBot="1">
      <c r="P113" s="328" t="s">
        <v>41</v>
      </c>
      <c r="Q113" s="329"/>
      <c r="R113" s="112">
        <f>R112+R182+R252</f>
        <v>38040</v>
      </c>
      <c r="W113" s="45"/>
    </row>
    <row r="114" spans="2:23" ht="16.5" customHeight="1">
      <c r="E114" s="47"/>
      <c r="G114" s="47"/>
      <c r="W114" s="45"/>
    </row>
    <row r="115" spans="2:23" ht="16.5" customHeight="1">
      <c r="E115" s="47"/>
      <c r="G115" s="47"/>
      <c r="H115" s="16" t="s">
        <v>4</v>
      </c>
      <c r="I115" s="47"/>
      <c r="J115" s="47"/>
      <c r="L115" s="47"/>
    </row>
    <row r="116" spans="2:23" ht="16.5" customHeight="1">
      <c r="E116" s="47"/>
      <c r="G116" s="47"/>
      <c r="H116" s="16" t="s">
        <v>5</v>
      </c>
      <c r="I116" s="47"/>
      <c r="J116" s="47"/>
      <c r="L116" s="47"/>
    </row>
    <row r="117" spans="2:23" ht="16.5" customHeight="1">
      <c r="E117" s="47"/>
      <c r="G117" s="47"/>
      <c r="H117" s="48" t="s">
        <v>6</v>
      </c>
      <c r="I117" s="47"/>
      <c r="J117" s="47"/>
      <c r="L117" s="47"/>
    </row>
    <row r="118" spans="2:23" ht="16.5" customHeight="1" thickBot="1">
      <c r="E118" s="47"/>
      <c r="G118" s="47"/>
      <c r="H118" s="39"/>
      <c r="I118" s="38"/>
      <c r="J118" s="38"/>
      <c r="K118" s="39"/>
      <c r="L118" s="38"/>
      <c r="M118" s="39"/>
      <c r="N118" s="39"/>
      <c r="O118" s="39"/>
      <c r="P118" s="39"/>
      <c r="Q118" s="39"/>
    </row>
    <row r="119" spans="2:23" ht="16.5" customHeight="1">
      <c r="E119" s="47"/>
      <c r="G119" s="47"/>
      <c r="I119" s="47"/>
      <c r="J119" s="47"/>
      <c r="L119" s="47"/>
    </row>
    <row r="120" spans="2:23" ht="16.5" customHeight="1">
      <c r="E120" s="47"/>
      <c r="G120" s="47"/>
      <c r="I120" s="47"/>
      <c r="J120" s="47"/>
      <c r="L120" s="47"/>
    </row>
    <row r="121" spans="2:23" ht="16.5" customHeight="1"/>
    <row r="122" spans="2:23" ht="16.5" customHeight="1">
      <c r="P122" s="29"/>
      <c r="Q122" s="29" t="s">
        <v>25</v>
      </c>
      <c r="R122" s="32" t="s">
        <v>1687</v>
      </c>
    </row>
    <row r="123" spans="2:23" ht="16.5" customHeight="1">
      <c r="B123" s="264" t="s">
        <v>10</v>
      </c>
      <c r="C123" s="264"/>
      <c r="D123" s="264"/>
      <c r="E123" s="264"/>
      <c r="F123" s="264"/>
      <c r="G123" s="264"/>
      <c r="H123" s="264"/>
      <c r="I123" s="264"/>
      <c r="J123" s="264"/>
      <c r="K123" s="264"/>
      <c r="L123" s="264"/>
      <c r="M123" s="264"/>
      <c r="N123" s="264"/>
      <c r="O123" s="264"/>
      <c r="P123" s="264"/>
      <c r="Q123" s="264"/>
      <c r="R123" s="264"/>
    </row>
    <row r="124" spans="2:23" ht="16.5" customHeight="1">
      <c r="B124" s="94"/>
      <c r="C124" s="94"/>
      <c r="D124" s="94"/>
      <c r="E124" s="94"/>
      <c r="F124" s="94"/>
      <c r="G124" s="94"/>
      <c r="H124" s="94"/>
      <c r="I124" s="94"/>
      <c r="J124" s="94"/>
      <c r="K124" s="94"/>
      <c r="L124" s="94"/>
      <c r="M124" s="94"/>
      <c r="N124" s="94"/>
      <c r="O124" s="94"/>
      <c r="P124" s="94"/>
      <c r="Q124" s="94"/>
      <c r="R124" s="94"/>
    </row>
    <row r="125" spans="2:23" ht="16.5" customHeight="1" thickBot="1">
      <c r="Q125" s="29" t="s">
        <v>11</v>
      </c>
      <c r="R125" s="95">
        <f>R55</f>
        <v>44621</v>
      </c>
    </row>
    <row r="126" spans="2:23" ht="16.5" customHeight="1">
      <c r="B126" s="265" t="s">
        <v>1685</v>
      </c>
      <c r="C126" s="266"/>
      <c r="D126" s="266"/>
      <c r="E126" s="266"/>
      <c r="F126" s="266"/>
      <c r="G126" s="266"/>
      <c r="H126" s="266"/>
      <c r="I126" s="266"/>
      <c r="J126" s="267"/>
      <c r="K126" s="34"/>
      <c r="L126" s="35"/>
      <c r="M126" s="35"/>
      <c r="N126" s="35"/>
      <c r="O126" s="35"/>
      <c r="P126" s="42"/>
      <c r="Q126" s="35"/>
      <c r="R126" s="36"/>
      <c r="S126" s="95"/>
    </row>
    <row r="127" spans="2:23" ht="16.5" customHeight="1">
      <c r="B127" s="125"/>
      <c r="C127" s="126"/>
      <c r="D127" s="126"/>
      <c r="E127" s="126"/>
      <c r="F127" s="126"/>
      <c r="G127" s="126"/>
      <c r="H127" s="126"/>
      <c r="I127" s="126"/>
      <c r="J127" s="127"/>
      <c r="K127" s="128"/>
      <c r="P127" s="48"/>
      <c r="R127" s="129"/>
      <c r="S127" s="95"/>
    </row>
    <row r="128" spans="2:23" ht="16.5" customHeight="1">
      <c r="B128" s="125" t="s">
        <v>1684</v>
      </c>
      <c r="C128" s="126"/>
      <c r="D128" s="126"/>
      <c r="E128" s="126"/>
      <c r="F128" s="126"/>
      <c r="G128" s="126"/>
      <c r="H128" s="126"/>
      <c r="I128" s="126"/>
      <c r="J128" s="127"/>
      <c r="K128" s="128"/>
      <c r="P128" s="48"/>
      <c r="R128" s="129"/>
      <c r="S128" s="95"/>
    </row>
    <row r="129" spans="2:19" ht="16.5" customHeight="1">
      <c r="B129" s="125"/>
      <c r="C129" s="126"/>
      <c r="D129" s="126"/>
      <c r="E129" s="126"/>
      <c r="F129" s="126"/>
      <c r="G129" s="126"/>
      <c r="H129" s="126"/>
      <c r="I129" s="126"/>
      <c r="J129" s="127"/>
      <c r="K129" s="128"/>
      <c r="P129" s="48"/>
      <c r="R129" s="129"/>
      <c r="S129" s="95"/>
    </row>
    <row r="130" spans="2:19" ht="16.5" customHeight="1" thickBot="1">
      <c r="B130" s="125" t="s">
        <v>1683</v>
      </c>
      <c r="C130" s="126"/>
      <c r="D130" s="126"/>
      <c r="E130" s="126"/>
      <c r="F130" s="126"/>
      <c r="G130" s="126"/>
      <c r="H130" s="126"/>
      <c r="I130" s="126"/>
      <c r="J130" s="127"/>
      <c r="K130" s="37"/>
      <c r="L130" s="39"/>
      <c r="M130" s="39"/>
      <c r="N130" s="39"/>
      <c r="O130" s="305"/>
      <c r="P130" s="305"/>
      <c r="Q130" s="305"/>
      <c r="R130" s="306"/>
    </row>
    <row r="131" spans="2:19" ht="16.5" customHeight="1">
      <c r="B131" s="268" t="s">
        <v>48</v>
      </c>
      <c r="C131" s="269"/>
      <c r="D131" s="269"/>
      <c r="E131" s="35"/>
      <c r="F131" s="35"/>
      <c r="G131" s="35"/>
      <c r="H131" s="35"/>
      <c r="I131" s="35"/>
      <c r="J131" s="36"/>
      <c r="K131" s="269" t="s">
        <v>0</v>
      </c>
      <c r="L131" s="269"/>
      <c r="M131" s="269"/>
      <c r="N131" s="141"/>
      <c r="O131" s="35"/>
      <c r="P131" s="40"/>
      <c r="Q131" s="35"/>
      <c r="R131" s="41"/>
    </row>
    <row r="132" spans="2:19" ht="16.5" customHeight="1">
      <c r="B132" s="233" t="s">
        <v>1673</v>
      </c>
      <c r="C132" s="234"/>
      <c r="D132" s="234"/>
      <c r="E132" s="227" t="str">
        <f t="shared" ref="E132:E139" si="5">IF(E62="","",E62)</f>
        <v/>
      </c>
      <c r="F132" s="227"/>
      <c r="G132" s="227"/>
      <c r="H132" s="227"/>
      <c r="I132" s="227"/>
      <c r="J132" s="228"/>
      <c r="K132" s="233" t="s">
        <v>1673</v>
      </c>
      <c r="L132" s="234"/>
      <c r="M132" s="234"/>
      <c r="N132" s="227" t="str">
        <f t="shared" ref="N132:N140" si="6">IF(N62="","",N62)</f>
        <v/>
      </c>
      <c r="O132" s="227"/>
      <c r="P132" s="227"/>
      <c r="Q132" s="227"/>
      <c r="R132" s="228"/>
    </row>
    <row r="133" spans="2:19" ht="16.5" customHeight="1">
      <c r="B133" s="233" t="s">
        <v>1672</v>
      </c>
      <c r="C133" s="234"/>
      <c r="D133" s="234"/>
      <c r="E133" s="227" t="str">
        <f t="shared" si="5"/>
        <v/>
      </c>
      <c r="F133" s="227"/>
      <c r="G133" s="227"/>
      <c r="H133" s="227"/>
      <c r="I133" s="227"/>
      <c r="J133" s="228"/>
      <c r="K133" s="233" t="s">
        <v>1672</v>
      </c>
      <c r="L133" s="234"/>
      <c r="M133" s="234"/>
      <c r="N133" s="227" t="str">
        <f t="shared" si="6"/>
        <v/>
      </c>
      <c r="O133" s="227"/>
      <c r="P133" s="227"/>
      <c r="Q133" s="227"/>
      <c r="R133" s="228"/>
    </row>
    <row r="134" spans="2:19" ht="16.5" customHeight="1">
      <c r="B134" s="233" t="s">
        <v>1674</v>
      </c>
      <c r="C134" s="234"/>
      <c r="D134" s="234"/>
      <c r="E134" s="227" t="str">
        <f t="shared" si="5"/>
        <v/>
      </c>
      <c r="F134" s="227"/>
      <c r="G134" s="227"/>
      <c r="H134" s="227"/>
      <c r="I134" s="227"/>
      <c r="J134" s="228"/>
      <c r="K134" s="233" t="s">
        <v>1674</v>
      </c>
      <c r="L134" s="234"/>
      <c r="M134" s="234"/>
      <c r="N134" s="227" t="str">
        <f t="shared" si="6"/>
        <v/>
      </c>
      <c r="O134" s="227"/>
      <c r="P134" s="227"/>
      <c r="Q134" s="227"/>
      <c r="R134" s="228"/>
    </row>
    <row r="135" spans="2:19" ht="16.5" customHeight="1">
      <c r="B135" s="285"/>
      <c r="C135" s="286"/>
      <c r="D135" s="286"/>
      <c r="E135" s="227" t="str">
        <f t="shared" si="5"/>
        <v/>
      </c>
      <c r="F135" s="227"/>
      <c r="G135" s="227"/>
      <c r="H135" s="227"/>
      <c r="I135" s="227"/>
      <c r="J135" s="228"/>
      <c r="K135" s="285"/>
      <c r="L135" s="286"/>
      <c r="M135" s="286"/>
      <c r="N135" s="227" t="str">
        <f t="shared" si="6"/>
        <v/>
      </c>
      <c r="O135" s="227"/>
      <c r="P135" s="227"/>
      <c r="Q135" s="227"/>
      <c r="R135" s="228"/>
    </row>
    <row r="136" spans="2:19" ht="16.5" customHeight="1">
      <c r="B136" s="285"/>
      <c r="C136" s="286"/>
      <c r="D136" s="286"/>
      <c r="E136" s="227" t="str">
        <f t="shared" si="5"/>
        <v/>
      </c>
      <c r="F136" s="227"/>
      <c r="G136" s="227"/>
      <c r="H136" s="227"/>
      <c r="I136" s="227"/>
      <c r="J136" s="228"/>
      <c r="K136" s="285"/>
      <c r="L136" s="286"/>
      <c r="M136" s="286"/>
      <c r="N136" s="227" t="str">
        <f t="shared" si="6"/>
        <v/>
      </c>
      <c r="O136" s="227"/>
      <c r="P136" s="227"/>
      <c r="Q136" s="227"/>
      <c r="R136" s="228"/>
    </row>
    <row r="137" spans="2:19" ht="16.5" customHeight="1">
      <c r="B137" s="285"/>
      <c r="C137" s="286"/>
      <c r="D137" s="286"/>
      <c r="E137" s="227" t="str">
        <f t="shared" si="5"/>
        <v/>
      </c>
      <c r="F137" s="227"/>
      <c r="G137" s="227"/>
      <c r="H137" s="227"/>
      <c r="I137" s="227"/>
      <c r="J137" s="228"/>
      <c r="K137" s="285"/>
      <c r="L137" s="286"/>
      <c r="M137" s="286"/>
      <c r="N137" s="227" t="str">
        <f t="shared" si="6"/>
        <v/>
      </c>
      <c r="O137" s="227"/>
      <c r="P137" s="227"/>
      <c r="Q137" s="227"/>
      <c r="R137" s="228"/>
    </row>
    <row r="138" spans="2:19" ht="16.5" customHeight="1">
      <c r="B138" s="233" t="s">
        <v>1675</v>
      </c>
      <c r="C138" s="234"/>
      <c r="D138" s="234"/>
      <c r="E138" s="227" t="str">
        <f t="shared" si="5"/>
        <v/>
      </c>
      <c r="F138" s="227"/>
      <c r="G138" s="227"/>
      <c r="H138" s="227"/>
      <c r="I138" s="227"/>
      <c r="J138" s="228"/>
      <c r="K138" s="233" t="s">
        <v>1675</v>
      </c>
      <c r="L138" s="234"/>
      <c r="M138" s="234"/>
      <c r="N138" s="227" t="str">
        <f t="shared" si="6"/>
        <v/>
      </c>
      <c r="O138" s="227"/>
      <c r="P138" s="227"/>
      <c r="Q138" s="227"/>
      <c r="R138" s="228"/>
    </row>
    <row r="139" spans="2:19" ht="16.5" customHeight="1">
      <c r="B139" s="233" t="s">
        <v>1676</v>
      </c>
      <c r="C139" s="234"/>
      <c r="D139" s="234"/>
      <c r="E139" s="227" t="str">
        <f t="shared" si="5"/>
        <v>USA</v>
      </c>
      <c r="F139" s="227"/>
      <c r="G139" s="227"/>
      <c r="H139" s="227"/>
      <c r="I139" s="227"/>
      <c r="J139" s="228"/>
      <c r="K139" s="233" t="s">
        <v>1676</v>
      </c>
      <c r="L139" s="234"/>
      <c r="M139" s="234"/>
      <c r="N139" s="227" t="str">
        <f t="shared" si="6"/>
        <v>USA</v>
      </c>
      <c r="O139" s="227"/>
      <c r="P139" s="227"/>
      <c r="Q139" s="227"/>
      <c r="R139" s="228"/>
    </row>
    <row r="140" spans="2:19" ht="16.5" customHeight="1" thickBot="1">
      <c r="B140" s="246" t="s">
        <v>1677</v>
      </c>
      <c r="C140" s="247"/>
      <c r="D140" s="247"/>
      <c r="E140" s="312" t="str">
        <f>IF(E70="","",E70)</f>
        <v/>
      </c>
      <c r="F140" s="312"/>
      <c r="G140" s="312"/>
      <c r="H140" s="312"/>
      <c r="I140" s="312"/>
      <c r="J140" s="313"/>
      <c r="K140" s="246" t="s">
        <v>1677</v>
      </c>
      <c r="L140" s="247"/>
      <c r="M140" s="247"/>
      <c r="N140" s="227" t="str">
        <f t="shared" si="6"/>
        <v/>
      </c>
      <c r="O140" s="227"/>
      <c r="P140" s="227"/>
      <c r="Q140" s="227"/>
      <c r="R140" s="228"/>
    </row>
    <row r="141" spans="2:19" ht="16.5" customHeight="1">
      <c r="B141" s="268" t="s">
        <v>47</v>
      </c>
      <c r="C141" s="269"/>
      <c r="D141" s="269"/>
      <c r="E141" s="40"/>
      <c r="F141" s="35"/>
      <c r="G141" s="35"/>
      <c r="H141" s="35"/>
      <c r="I141" s="35"/>
      <c r="J141" s="36"/>
      <c r="K141" s="268" t="s">
        <v>49</v>
      </c>
      <c r="L141" s="269"/>
      <c r="M141" s="269"/>
      <c r="N141" s="141"/>
      <c r="O141" s="35"/>
      <c r="P141" s="35"/>
      <c r="Q141" s="35"/>
      <c r="R141" s="36"/>
    </row>
    <row r="142" spans="2:19" ht="16.5" customHeight="1">
      <c r="B142" s="233" t="s">
        <v>1673</v>
      </c>
      <c r="C142" s="234"/>
      <c r="D142" s="234"/>
      <c r="E142" s="227" t="str">
        <f t="shared" ref="E142:E149" si="7">IF(E72="","",E72)</f>
        <v/>
      </c>
      <c r="F142" s="227"/>
      <c r="G142" s="227"/>
      <c r="H142" s="227"/>
      <c r="I142" s="227"/>
      <c r="J142" s="228"/>
      <c r="K142" s="233" t="s">
        <v>1673</v>
      </c>
      <c r="L142" s="234"/>
      <c r="M142" s="234"/>
      <c r="N142" s="227">
        <f t="shared" ref="N142:N150" si="8">IF(N72="","",N72)</f>
        <v>110</v>
      </c>
      <c r="O142" s="227"/>
      <c r="P142" s="227"/>
      <c r="Q142" s="227"/>
      <c r="R142" s="228"/>
    </row>
    <row r="143" spans="2:19" ht="16.5" customHeight="1">
      <c r="B143" s="233" t="s">
        <v>1672</v>
      </c>
      <c r="C143" s="234"/>
      <c r="D143" s="234"/>
      <c r="E143" s="227" t="str">
        <f t="shared" si="7"/>
        <v/>
      </c>
      <c r="F143" s="227"/>
      <c r="G143" s="227"/>
      <c r="H143" s="227"/>
      <c r="I143" s="227"/>
      <c r="J143" s="228"/>
      <c r="K143" s="233" t="s">
        <v>1672</v>
      </c>
      <c r="L143" s="234"/>
      <c r="M143" s="234"/>
      <c r="N143" s="227" t="str">
        <f t="shared" si="8"/>
        <v/>
      </c>
      <c r="O143" s="227"/>
      <c r="P143" s="227"/>
      <c r="Q143" s="227"/>
      <c r="R143" s="228"/>
    </row>
    <row r="144" spans="2:19" ht="16.5" customHeight="1">
      <c r="B144" s="233" t="s">
        <v>1674</v>
      </c>
      <c r="C144" s="234"/>
      <c r="D144" s="234"/>
      <c r="E144" s="227" t="str">
        <f t="shared" si="7"/>
        <v/>
      </c>
      <c r="F144" s="227"/>
      <c r="G144" s="227"/>
      <c r="H144" s="227"/>
      <c r="I144" s="227"/>
      <c r="J144" s="228"/>
      <c r="K144" s="233" t="s">
        <v>1674</v>
      </c>
      <c r="L144" s="234"/>
      <c r="M144" s="234"/>
      <c r="N144" s="227" t="str">
        <f t="shared" si="8"/>
        <v/>
      </c>
      <c r="O144" s="227"/>
      <c r="P144" s="227"/>
      <c r="Q144" s="227"/>
      <c r="R144" s="228"/>
    </row>
    <row r="145" spans="2:18" ht="16.5" customHeight="1">
      <c r="B145" s="285"/>
      <c r="C145" s="286"/>
      <c r="D145" s="286"/>
      <c r="E145" s="227" t="str">
        <f t="shared" si="7"/>
        <v/>
      </c>
      <c r="F145" s="227"/>
      <c r="G145" s="227"/>
      <c r="H145" s="227"/>
      <c r="I145" s="227"/>
      <c r="J145" s="228"/>
      <c r="K145" s="285"/>
      <c r="L145" s="286"/>
      <c r="M145" s="286"/>
      <c r="N145" s="227" t="str">
        <f t="shared" si="8"/>
        <v/>
      </c>
      <c r="O145" s="227"/>
      <c r="P145" s="227"/>
      <c r="Q145" s="227"/>
      <c r="R145" s="228"/>
    </row>
    <row r="146" spans="2:18" ht="16.5" customHeight="1">
      <c r="B146" s="285"/>
      <c r="C146" s="286"/>
      <c r="D146" s="286"/>
      <c r="E146" s="227" t="str">
        <f t="shared" si="7"/>
        <v/>
      </c>
      <c r="F146" s="227"/>
      <c r="G146" s="227"/>
      <c r="H146" s="227"/>
      <c r="I146" s="227"/>
      <c r="J146" s="228"/>
      <c r="K146" s="285"/>
      <c r="L146" s="286"/>
      <c r="M146" s="286"/>
      <c r="N146" s="227" t="str">
        <f t="shared" si="8"/>
        <v/>
      </c>
      <c r="O146" s="227"/>
      <c r="P146" s="227"/>
      <c r="Q146" s="227"/>
      <c r="R146" s="228"/>
    </row>
    <row r="147" spans="2:18" ht="16.5" customHeight="1">
      <c r="B147" s="285"/>
      <c r="C147" s="286"/>
      <c r="D147" s="286"/>
      <c r="E147" s="227" t="str">
        <f t="shared" si="7"/>
        <v/>
      </c>
      <c r="F147" s="227"/>
      <c r="G147" s="227"/>
      <c r="H147" s="227"/>
      <c r="I147" s="227"/>
      <c r="J147" s="228"/>
      <c r="K147" s="285"/>
      <c r="L147" s="286"/>
      <c r="M147" s="286"/>
      <c r="N147" s="227" t="str">
        <f t="shared" si="8"/>
        <v/>
      </c>
      <c r="O147" s="227"/>
      <c r="P147" s="227"/>
      <c r="Q147" s="227"/>
      <c r="R147" s="228"/>
    </row>
    <row r="148" spans="2:18" ht="16.5" customHeight="1">
      <c r="B148" s="233" t="s">
        <v>1675</v>
      </c>
      <c r="C148" s="234"/>
      <c r="D148" s="234"/>
      <c r="E148" s="227" t="str">
        <f t="shared" si="7"/>
        <v>00500</v>
      </c>
      <c r="F148" s="227"/>
      <c r="G148" s="227"/>
      <c r="H148" s="227"/>
      <c r="I148" s="227"/>
      <c r="J148" s="228"/>
      <c r="K148" s="233" t="s">
        <v>1675</v>
      </c>
      <c r="L148" s="234"/>
      <c r="M148" s="234"/>
      <c r="N148" s="227" t="str">
        <f t="shared" si="8"/>
        <v>00500</v>
      </c>
      <c r="O148" s="227"/>
      <c r="P148" s="227"/>
      <c r="Q148" s="227"/>
      <c r="R148" s="228"/>
    </row>
    <row r="149" spans="2:18" ht="16.5" customHeight="1">
      <c r="B149" s="233" t="s">
        <v>1676</v>
      </c>
      <c r="C149" s="234"/>
      <c r="D149" s="234"/>
      <c r="E149" s="227" t="str">
        <f t="shared" si="7"/>
        <v>JAPAN</v>
      </c>
      <c r="F149" s="227"/>
      <c r="G149" s="227"/>
      <c r="H149" s="227"/>
      <c r="I149" s="227"/>
      <c r="J149" s="228"/>
      <c r="K149" s="233" t="s">
        <v>1676</v>
      </c>
      <c r="L149" s="234"/>
      <c r="M149" s="234"/>
      <c r="N149" s="227" t="str">
        <f t="shared" si="8"/>
        <v/>
      </c>
      <c r="O149" s="227"/>
      <c r="P149" s="227"/>
      <c r="Q149" s="227"/>
      <c r="R149" s="228"/>
    </row>
    <row r="150" spans="2:18" ht="16.5" customHeight="1" thickBot="1">
      <c r="B150" s="246" t="s">
        <v>1677</v>
      </c>
      <c r="C150" s="247"/>
      <c r="D150" s="247"/>
      <c r="E150" s="310" t="str">
        <f>IF(E80="","",E80)</f>
        <v/>
      </c>
      <c r="F150" s="310"/>
      <c r="G150" s="310"/>
      <c r="H150" s="310"/>
      <c r="I150" s="310"/>
      <c r="J150" s="311"/>
      <c r="K150" s="246" t="s">
        <v>1677</v>
      </c>
      <c r="L150" s="247"/>
      <c r="M150" s="247"/>
      <c r="N150" s="305" t="str">
        <f t="shared" si="8"/>
        <v/>
      </c>
      <c r="O150" s="305"/>
      <c r="P150" s="305"/>
      <c r="Q150" s="305"/>
      <c r="R150" s="306"/>
    </row>
    <row r="151" spans="2:18" ht="16.5" customHeight="1">
      <c r="B151" s="114"/>
      <c r="C151" s="114"/>
      <c r="D151" s="114"/>
      <c r="E151" s="93"/>
      <c r="F151" s="93"/>
      <c r="G151" s="93"/>
      <c r="H151" s="93"/>
      <c r="I151" s="93"/>
      <c r="J151" s="93"/>
      <c r="K151" s="114"/>
      <c r="L151" s="114"/>
      <c r="M151" s="114"/>
      <c r="N151" s="114"/>
      <c r="O151" s="93"/>
      <c r="P151" s="93"/>
      <c r="Q151" s="93"/>
      <c r="R151" s="93"/>
    </row>
    <row r="152" spans="2:18" ht="16.5" customHeight="1" thickBot="1">
      <c r="K152" s="33"/>
    </row>
    <row r="153" spans="2:18" ht="16.5" customHeight="1">
      <c r="B153" s="292" t="s">
        <v>17</v>
      </c>
      <c r="C153" s="294"/>
      <c r="D153" s="292"/>
      <c r="E153" s="293"/>
      <c r="F153" s="293"/>
      <c r="G153" s="293"/>
      <c r="H153" s="293"/>
      <c r="I153" s="294"/>
      <c r="J153" s="292"/>
      <c r="K153" s="293"/>
      <c r="L153" s="293"/>
      <c r="M153" s="293"/>
      <c r="N153" s="294"/>
      <c r="O153" s="54"/>
      <c r="P153" s="53"/>
      <c r="Q153" s="119"/>
      <c r="R153" s="103"/>
    </row>
    <row r="154" spans="2:18" ht="16.5" customHeight="1">
      <c r="B154" s="301"/>
      <c r="C154" s="302"/>
      <c r="D154" s="285" t="s">
        <v>1</v>
      </c>
      <c r="E154" s="286"/>
      <c r="F154" s="286"/>
      <c r="G154" s="286"/>
      <c r="H154" s="286"/>
      <c r="I154" s="297"/>
      <c r="J154" s="285" t="s">
        <v>2</v>
      </c>
      <c r="K154" s="286"/>
      <c r="L154" s="286"/>
      <c r="M154" s="286"/>
      <c r="N154" s="297"/>
      <c r="O154" s="97" t="s">
        <v>12</v>
      </c>
      <c r="P154" s="96" t="s">
        <v>13</v>
      </c>
      <c r="Q154" s="57" t="s">
        <v>3</v>
      </c>
      <c r="R154" s="97" t="s">
        <v>26</v>
      </c>
    </row>
    <row r="155" spans="2:18" ht="16.5" customHeight="1">
      <c r="B155" s="301"/>
      <c r="C155" s="302"/>
      <c r="D155" s="285" t="s">
        <v>18</v>
      </c>
      <c r="E155" s="286"/>
      <c r="F155" s="286"/>
      <c r="G155" s="286"/>
      <c r="H155" s="286"/>
      <c r="I155" s="297"/>
      <c r="J155" s="285" t="s">
        <v>14</v>
      </c>
      <c r="K155" s="286"/>
      <c r="L155" s="286"/>
      <c r="M155" s="286"/>
      <c r="N155" s="297"/>
      <c r="O155" s="97" t="s">
        <v>15</v>
      </c>
      <c r="P155" s="96"/>
      <c r="Q155" s="57" t="s">
        <v>16</v>
      </c>
      <c r="R155" s="97" t="s">
        <v>27</v>
      </c>
    </row>
    <row r="156" spans="2:18" ht="16.5" customHeight="1" thickBot="1">
      <c r="B156" s="303"/>
      <c r="C156" s="304"/>
      <c r="D156" s="298"/>
      <c r="E156" s="299"/>
      <c r="F156" s="299"/>
      <c r="G156" s="299"/>
      <c r="H156" s="299"/>
      <c r="I156" s="300"/>
      <c r="J156" s="274"/>
      <c r="K156" s="275"/>
      <c r="L156" s="275"/>
      <c r="M156" s="275"/>
      <c r="N156" s="276"/>
      <c r="O156" s="56"/>
      <c r="P156" s="55"/>
      <c r="Q156" s="58" t="s">
        <v>1670</v>
      </c>
      <c r="R156" s="98"/>
    </row>
    <row r="157" spans="2:18" ht="16.5" customHeight="1">
      <c r="B157" s="295">
        <v>26</v>
      </c>
      <c r="C157" s="296"/>
      <c r="D157" s="115"/>
      <c r="E157" s="116"/>
      <c r="F157" s="116"/>
      <c r="G157" s="116"/>
      <c r="H157" s="116"/>
      <c r="I157" s="117"/>
      <c r="J157" s="307"/>
      <c r="K157" s="308"/>
      <c r="L157" s="308"/>
      <c r="M157" s="308"/>
      <c r="N157" s="309"/>
      <c r="O157" s="43"/>
      <c r="P157" s="43"/>
      <c r="Q157" s="108"/>
      <c r="R157" s="110" t="str">
        <f>IF(AND(P157="",Q157=""),"",P157*Q157)</f>
        <v/>
      </c>
    </row>
    <row r="158" spans="2:18" ht="16.5" customHeight="1">
      <c r="B158" s="279">
        <v>27</v>
      </c>
      <c r="C158" s="281"/>
      <c r="D158" s="279"/>
      <c r="E158" s="280"/>
      <c r="F158" s="280"/>
      <c r="G158" s="280"/>
      <c r="H158" s="280"/>
      <c r="I158" s="281"/>
      <c r="J158" s="282"/>
      <c r="K158" s="283"/>
      <c r="L158" s="283"/>
      <c r="M158" s="283"/>
      <c r="N158" s="284"/>
      <c r="O158" s="44"/>
      <c r="P158" s="44"/>
      <c r="Q158" s="109"/>
      <c r="R158" s="110" t="str">
        <f t="shared" ref="R158:R181" si="9">IF(AND(P158="",Q158=""),"",P158*Q158)</f>
        <v/>
      </c>
    </row>
    <row r="159" spans="2:18" ht="16.5" customHeight="1">
      <c r="B159" s="279">
        <v>28</v>
      </c>
      <c r="C159" s="281"/>
      <c r="D159" s="279"/>
      <c r="E159" s="280"/>
      <c r="F159" s="280"/>
      <c r="G159" s="280"/>
      <c r="H159" s="280"/>
      <c r="I159" s="281"/>
      <c r="J159" s="282"/>
      <c r="K159" s="283"/>
      <c r="L159" s="283"/>
      <c r="M159" s="283"/>
      <c r="N159" s="284"/>
      <c r="O159" s="44"/>
      <c r="P159" s="44"/>
      <c r="Q159" s="109"/>
      <c r="R159" s="110" t="str">
        <f t="shared" si="9"/>
        <v/>
      </c>
    </row>
    <row r="160" spans="2:18" ht="16.5" customHeight="1">
      <c r="B160" s="279">
        <v>29</v>
      </c>
      <c r="C160" s="281"/>
      <c r="D160" s="279"/>
      <c r="E160" s="280"/>
      <c r="F160" s="280"/>
      <c r="G160" s="280"/>
      <c r="H160" s="280"/>
      <c r="I160" s="281"/>
      <c r="J160" s="282"/>
      <c r="K160" s="283"/>
      <c r="L160" s="283"/>
      <c r="M160" s="283"/>
      <c r="N160" s="284"/>
      <c r="O160" s="44"/>
      <c r="P160" s="44"/>
      <c r="Q160" s="109"/>
      <c r="R160" s="110" t="str">
        <f t="shared" si="9"/>
        <v/>
      </c>
    </row>
    <row r="161" spans="2:18" ht="16.5" customHeight="1">
      <c r="B161" s="279">
        <v>30</v>
      </c>
      <c r="C161" s="281"/>
      <c r="D161" s="279"/>
      <c r="E161" s="280"/>
      <c r="F161" s="280"/>
      <c r="G161" s="280"/>
      <c r="H161" s="280"/>
      <c r="I161" s="281"/>
      <c r="J161" s="282"/>
      <c r="K161" s="283"/>
      <c r="L161" s="283"/>
      <c r="M161" s="283"/>
      <c r="N161" s="284"/>
      <c r="O161" s="44"/>
      <c r="P161" s="44"/>
      <c r="Q161" s="109"/>
      <c r="R161" s="110" t="str">
        <f t="shared" si="9"/>
        <v/>
      </c>
    </row>
    <row r="162" spans="2:18" ht="16.5" customHeight="1">
      <c r="B162" s="279">
        <v>31</v>
      </c>
      <c r="C162" s="281"/>
      <c r="D162" s="279"/>
      <c r="E162" s="280"/>
      <c r="F162" s="280"/>
      <c r="G162" s="280"/>
      <c r="H162" s="280"/>
      <c r="I162" s="281"/>
      <c r="J162" s="282"/>
      <c r="K162" s="283"/>
      <c r="L162" s="283"/>
      <c r="M162" s="283"/>
      <c r="N162" s="284"/>
      <c r="O162" s="44"/>
      <c r="P162" s="44"/>
      <c r="Q162" s="109"/>
      <c r="R162" s="110" t="str">
        <f t="shared" si="9"/>
        <v/>
      </c>
    </row>
    <row r="163" spans="2:18" ht="16.5" customHeight="1">
      <c r="B163" s="279">
        <v>32</v>
      </c>
      <c r="C163" s="281"/>
      <c r="D163" s="279"/>
      <c r="E163" s="280"/>
      <c r="F163" s="280"/>
      <c r="G163" s="280"/>
      <c r="H163" s="280"/>
      <c r="I163" s="281"/>
      <c r="J163" s="282"/>
      <c r="K163" s="283"/>
      <c r="L163" s="283"/>
      <c r="M163" s="283"/>
      <c r="N163" s="284"/>
      <c r="O163" s="44"/>
      <c r="P163" s="44"/>
      <c r="Q163" s="109"/>
      <c r="R163" s="110" t="str">
        <f t="shared" si="9"/>
        <v/>
      </c>
    </row>
    <row r="164" spans="2:18" ht="16.5" customHeight="1">
      <c r="B164" s="279">
        <v>33</v>
      </c>
      <c r="C164" s="281"/>
      <c r="D164" s="279"/>
      <c r="E164" s="280"/>
      <c r="F164" s="280"/>
      <c r="G164" s="280"/>
      <c r="H164" s="280"/>
      <c r="I164" s="281"/>
      <c r="J164" s="282"/>
      <c r="K164" s="283"/>
      <c r="L164" s="283"/>
      <c r="M164" s="283"/>
      <c r="N164" s="284"/>
      <c r="O164" s="44"/>
      <c r="P164" s="44"/>
      <c r="Q164" s="109"/>
      <c r="R164" s="110" t="str">
        <f t="shared" si="9"/>
        <v/>
      </c>
    </row>
    <row r="165" spans="2:18" ht="16.5" customHeight="1">
      <c r="B165" s="279">
        <v>34</v>
      </c>
      <c r="C165" s="281"/>
      <c r="D165" s="279"/>
      <c r="E165" s="280"/>
      <c r="F165" s="280"/>
      <c r="G165" s="280"/>
      <c r="H165" s="280"/>
      <c r="I165" s="281"/>
      <c r="J165" s="282"/>
      <c r="K165" s="283"/>
      <c r="L165" s="283"/>
      <c r="M165" s="283"/>
      <c r="N165" s="284"/>
      <c r="O165" s="44"/>
      <c r="P165" s="44"/>
      <c r="Q165" s="109"/>
      <c r="R165" s="110" t="str">
        <f t="shared" si="9"/>
        <v/>
      </c>
    </row>
    <row r="166" spans="2:18" ht="16.5" customHeight="1">
      <c r="B166" s="279">
        <v>35</v>
      </c>
      <c r="C166" s="281"/>
      <c r="D166" s="279"/>
      <c r="E166" s="280"/>
      <c r="F166" s="280"/>
      <c r="G166" s="280"/>
      <c r="H166" s="280"/>
      <c r="I166" s="281"/>
      <c r="J166" s="282"/>
      <c r="K166" s="283"/>
      <c r="L166" s="283"/>
      <c r="M166" s="283"/>
      <c r="N166" s="284"/>
      <c r="O166" s="44"/>
      <c r="P166" s="44"/>
      <c r="Q166" s="109"/>
      <c r="R166" s="110" t="str">
        <f t="shared" si="9"/>
        <v/>
      </c>
    </row>
    <row r="167" spans="2:18" ht="16.5" customHeight="1">
      <c r="B167" s="279">
        <v>36</v>
      </c>
      <c r="C167" s="281"/>
      <c r="D167" s="279"/>
      <c r="E167" s="280"/>
      <c r="F167" s="280"/>
      <c r="G167" s="280"/>
      <c r="H167" s="280"/>
      <c r="I167" s="281"/>
      <c r="J167" s="282"/>
      <c r="K167" s="283"/>
      <c r="L167" s="283"/>
      <c r="M167" s="283"/>
      <c r="N167" s="284"/>
      <c r="O167" s="44"/>
      <c r="P167" s="44"/>
      <c r="Q167" s="109"/>
      <c r="R167" s="110" t="str">
        <f t="shared" si="9"/>
        <v/>
      </c>
    </row>
    <row r="168" spans="2:18" ht="16.5" customHeight="1">
      <c r="B168" s="279">
        <v>37</v>
      </c>
      <c r="C168" s="281"/>
      <c r="D168" s="279"/>
      <c r="E168" s="280"/>
      <c r="F168" s="280"/>
      <c r="G168" s="280"/>
      <c r="H168" s="280"/>
      <c r="I168" s="281"/>
      <c r="J168" s="282"/>
      <c r="K168" s="283"/>
      <c r="L168" s="283"/>
      <c r="M168" s="283"/>
      <c r="N168" s="284"/>
      <c r="O168" s="44"/>
      <c r="P168" s="44"/>
      <c r="Q168" s="109"/>
      <c r="R168" s="110" t="str">
        <f t="shared" si="9"/>
        <v/>
      </c>
    </row>
    <row r="169" spans="2:18" ht="16.5" customHeight="1">
      <c r="B169" s="279">
        <v>38</v>
      </c>
      <c r="C169" s="281"/>
      <c r="D169" s="279"/>
      <c r="E169" s="280"/>
      <c r="F169" s="280"/>
      <c r="G169" s="280"/>
      <c r="H169" s="280"/>
      <c r="I169" s="281"/>
      <c r="J169" s="282"/>
      <c r="K169" s="283"/>
      <c r="L169" s="283"/>
      <c r="M169" s="283"/>
      <c r="N169" s="284"/>
      <c r="O169" s="44"/>
      <c r="P169" s="44"/>
      <c r="Q169" s="109"/>
      <c r="R169" s="110" t="str">
        <f t="shared" si="9"/>
        <v/>
      </c>
    </row>
    <row r="170" spans="2:18" ht="16.5" customHeight="1">
      <c r="B170" s="279">
        <v>39</v>
      </c>
      <c r="C170" s="281"/>
      <c r="D170" s="279"/>
      <c r="E170" s="280"/>
      <c r="F170" s="280"/>
      <c r="G170" s="280"/>
      <c r="H170" s="280"/>
      <c r="I170" s="281"/>
      <c r="J170" s="282"/>
      <c r="K170" s="283"/>
      <c r="L170" s="283"/>
      <c r="M170" s="283"/>
      <c r="N170" s="284"/>
      <c r="O170" s="44"/>
      <c r="P170" s="44"/>
      <c r="Q170" s="109"/>
      <c r="R170" s="110" t="str">
        <f t="shared" si="9"/>
        <v/>
      </c>
    </row>
    <row r="171" spans="2:18" ht="16.5" customHeight="1">
      <c r="B171" s="279">
        <v>40</v>
      </c>
      <c r="C171" s="281"/>
      <c r="D171" s="279"/>
      <c r="E171" s="280"/>
      <c r="F171" s="280"/>
      <c r="G171" s="280"/>
      <c r="H171" s="280"/>
      <c r="I171" s="281"/>
      <c r="J171" s="282"/>
      <c r="K171" s="283"/>
      <c r="L171" s="283"/>
      <c r="M171" s="283"/>
      <c r="N171" s="284"/>
      <c r="O171" s="44"/>
      <c r="P171" s="44"/>
      <c r="Q171" s="109"/>
      <c r="R171" s="110" t="str">
        <f t="shared" si="9"/>
        <v/>
      </c>
    </row>
    <row r="172" spans="2:18" ht="16.5" customHeight="1">
      <c r="B172" s="279">
        <v>41</v>
      </c>
      <c r="C172" s="281"/>
      <c r="D172" s="279"/>
      <c r="E172" s="280"/>
      <c r="F172" s="280"/>
      <c r="G172" s="280"/>
      <c r="H172" s="280"/>
      <c r="I172" s="281"/>
      <c r="J172" s="282"/>
      <c r="K172" s="283"/>
      <c r="L172" s="283"/>
      <c r="M172" s="283"/>
      <c r="N172" s="284"/>
      <c r="O172" s="44"/>
      <c r="P172" s="44"/>
      <c r="Q172" s="109"/>
      <c r="R172" s="110" t="str">
        <f t="shared" si="9"/>
        <v/>
      </c>
    </row>
    <row r="173" spans="2:18" ht="16.5" customHeight="1">
      <c r="B173" s="279">
        <v>42</v>
      </c>
      <c r="C173" s="281"/>
      <c r="D173" s="279"/>
      <c r="E173" s="280"/>
      <c r="F173" s="280"/>
      <c r="G173" s="280"/>
      <c r="H173" s="280"/>
      <c r="I173" s="281"/>
      <c r="J173" s="287"/>
      <c r="K173" s="288"/>
      <c r="L173" s="288"/>
      <c r="M173" s="288"/>
      <c r="N173" s="289"/>
      <c r="O173" s="44"/>
      <c r="P173" s="44"/>
      <c r="Q173" s="109"/>
      <c r="R173" s="110" t="str">
        <f t="shared" si="9"/>
        <v/>
      </c>
    </row>
    <row r="174" spans="2:18" ht="16.5" customHeight="1">
      <c r="B174" s="279">
        <v>43</v>
      </c>
      <c r="C174" s="281"/>
      <c r="D174" s="279"/>
      <c r="E174" s="280"/>
      <c r="F174" s="280"/>
      <c r="G174" s="280"/>
      <c r="H174" s="280"/>
      <c r="I174" s="281"/>
      <c r="J174" s="282"/>
      <c r="K174" s="283"/>
      <c r="L174" s="283"/>
      <c r="M174" s="283"/>
      <c r="N174" s="284"/>
      <c r="O174" s="44"/>
      <c r="P174" s="44"/>
      <c r="Q174" s="109"/>
      <c r="R174" s="110" t="str">
        <f t="shared" si="9"/>
        <v/>
      </c>
    </row>
    <row r="175" spans="2:18" ht="16.5" customHeight="1">
      <c r="B175" s="279">
        <v>44</v>
      </c>
      <c r="C175" s="281"/>
      <c r="D175" s="279"/>
      <c r="E175" s="280"/>
      <c r="F175" s="280"/>
      <c r="G175" s="280"/>
      <c r="H175" s="280"/>
      <c r="I175" s="281"/>
      <c r="J175" s="282"/>
      <c r="K175" s="283"/>
      <c r="L175" s="283"/>
      <c r="M175" s="283"/>
      <c r="N175" s="284"/>
      <c r="O175" s="44"/>
      <c r="P175" s="44"/>
      <c r="Q175" s="109"/>
      <c r="R175" s="110" t="str">
        <f t="shared" si="9"/>
        <v/>
      </c>
    </row>
    <row r="176" spans="2:18" ht="16.5" customHeight="1">
      <c r="B176" s="279">
        <v>45</v>
      </c>
      <c r="C176" s="281"/>
      <c r="D176" s="279"/>
      <c r="E176" s="280"/>
      <c r="F176" s="280"/>
      <c r="G176" s="280"/>
      <c r="H176" s="280"/>
      <c r="I176" s="281"/>
      <c r="J176" s="282"/>
      <c r="K176" s="283"/>
      <c r="L176" s="283"/>
      <c r="M176" s="283"/>
      <c r="N176" s="284"/>
      <c r="O176" s="44"/>
      <c r="P176" s="44"/>
      <c r="Q176" s="109"/>
      <c r="R176" s="110" t="str">
        <f t="shared" si="9"/>
        <v/>
      </c>
    </row>
    <row r="177" spans="2:18" ht="16.5" customHeight="1">
      <c r="B177" s="279">
        <v>46</v>
      </c>
      <c r="C177" s="281"/>
      <c r="D177" s="279"/>
      <c r="E177" s="280"/>
      <c r="F177" s="280"/>
      <c r="G177" s="280"/>
      <c r="H177" s="280"/>
      <c r="I177" s="281"/>
      <c r="J177" s="282"/>
      <c r="K177" s="283"/>
      <c r="L177" s="283"/>
      <c r="M177" s="283"/>
      <c r="N177" s="284"/>
      <c r="O177" s="44"/>
      <c r="P177" s="44"/>
      <c r="Q177" s="109"/>
      <c r="R177" s="110" t="str">
        <f t="shared" si="9"/>
        <v/>
      </c>
    </row>
    <row r="178" spans="2:18" ht="16.5" customHeight="1">
      <c r="B178" s="279">
        <v>47</v>
      </c>
      <c r="C178" s="281"/>
      <c r="D178" s="279"/>
      <c r="E178" s="280"/>
      <c r="F178" s="280"/>
      <c r="G178" s="280"/>
      <c r="H178" s="280"/>
      <c r="I178" s="281"/>
      <c r="J178" s="282"/>
      <c r="K178" s="283"/>
      <c r="L178" s="283"/>
      <c r="M178" s="283"/>
      <c r="N178" s="284"/>
      <c r="O178" s="44"/>
      <c r="P178" s="44"/>
      <c r="Q178" s="109"/>
      <c r="R178" s="110" t="str">
        <f t="shared" si="9"/>
        <v/>
      </c>
    </row>
    <row r="179" spans="2:18" ht="16.5" customHeight="1">
      <c r="B179" s="279">
        <v>48</v>
      </c>
      <c r="C179" s="281"/>
      <c r="D179" s="279"/>
      <c r="E179" s="280"/>
      <c r="F179" s="280"/>
      <c r="G179" s="280"/>
      <c r="H179" s="280"/>
      <c r="I179" s="281"/>
      <c r="J179" s="282"/>
      <c r="K179" s="283"/>
      <c r="L179" s="283"/>
      <c r="M179" s="283"/>
      <c r="N179" s="284"/>
      <c r="O179" s="44"/>
      <c r="P179" s="44"/>
      <c r="Q179" s="109"/>
      <c r="R179" s="110" t="str">
        <f t="shared" si="9"/>
        <v/>
      </c>
    </row>
    <row r="180" spans="2:18" ht="16.5" customHeight="1">
      <c r="B180" s="279">
        <v>49</v>
      </c>
      <c r="C180" s="281"/>
      <c r="D180" s="279"/>
      <c r="E180" s="280"/>
      <c r="F180" s="280"/>
      <c r="G180" s="280"/>
      <c r="H180" s="280"/>
      <c r="I180" s="281"/>
      <c r="J180" s="282"/>
      <c r="K180" s="283"/>
      <c r="L180" s="283"/>
      <c r="M180" s="283"/>
      <c r="N180" s="284"/>
      <c r="O180" s="44"/>
      <c r="P180" s="44"/>
      <c r="Q180" s="109"/>
      <c r="R180" s="110" t="str">
        <f t="shared" si="9"/>
        <v/>
      </c>
    </row>
    <row r="181" spans="2:18" ht="16.5" customHeight="1" thickBot="1">
      <c r="B181" s="320">
        <v>50</v>
      </c>
      <c r="C181" s="321"/>
      <c r="D181" s="320"/>
      <c r="E181" s="322"/>
      <c r="F181" s="322"/>
      <c r="G181" s="322"/>
      <c r="H181" s="322"/>
      <c r="I181" s="321"/>
      <c r="J181" s="314"/>
      <c r="K181" s="315"/>
      <c r="L181" s="315"/>
      <c r="M181" s="315"/>
      <c r="N181" s="316"/>
      <c r="O181" s="44"/>
      <c r="P181" s="44"/>
      <c r="Q181" s="109"/>
      <c r="R181" s="110" t="str">
        <f t="shared" si="9"/>
        <v/>
      </c>
    </row>
    <row r="182" spans="2:18" ht="16.5" customHeight="1" thickBot="1">
      <c r="B182" s="323"/>
      <c r="C182" s="324"/>
      <c r="D182" s="323"/>
      <c r="E182" s="325"/>
      <c r="F182" s="325"/>
      <c r="G182" s="325"/>
      <c r="H182" s="325"/>
      <c r="I182" s="324"/>
      <c r="J182" s="317"/>
      <c r="K182" s="318"/>
      <c r="L182" s="318"/>
      <c r="M182" s="318"/>
      <c r="N182" s="319"/>
      <c r="O182" s="46"/>
      <c r="P182" s="120" t="str">
        <f>P112</f>
        <v>Ex-Works</v>
      </c>
      <c r="Q182" s="121" t="s">
        <v>50</v>
      </c>
      <c r="R182" s="122">
        <f>SUM(R157:R181)</f>
        <v>0</v>
      </c>
    </row>
    <row r="183" spans="2:18" ht="20" customHeight="1">
      <c r="P183" s="326"/>
      <c r="Q183" s="326"/>
      <c r="R183" s="123"/>
    </row>
    <row r="184" spans="2:18" ht="16.5" customHeight="1">
      <c r="E184" s="47"/>
      <c r="G184" s="47"/>
    </row>
    <row r="185" spans="2:18" ht="16.5" customHeight="1">
      <c r="E185" s="47"/>
      <c r="G185" s="47"/>
      <c r="H185" s="16" t="s">
        <v>4</v>
      </c>
      <c r="I185" s="47"/>
      <c r="J185" s="47"/>
      <c r="L185" s="47"/>
    </row>
    <row r="186" spans="2:18" ht="16.5" customHeight="1">
      <c r="E186" s="47"/>
      <c r="G186" s="47"/>
      <c r="H186" s="16" t="s">
        <v>5</v>
      </c>
      <c r="I186" s="47"/>
      <c r="J186" s="47"/>
      <c r="L186" s="47"/>
    </row>
    <row r="187" spans="2:18" ht="16.5" customHeight="1">
      <c r="E187" s="47"/>
      <c r="G187" s="47"/>
      <c r="H187" s="48" t="s">
        <v>6</v>
      </c>
      <c r="I187" s="47"/>
      <c r="J187" s="47"/>
      <c r="L187" s="47"/>
    </row>
    <row r="188" spans="2:18" ht="16.5" customHeight="1" thickBot="1">
      <c r="E188" s="47"/>
      <c r="G188" s="47"/>
      <c r="H188" s="39"/>
      <c r="I188" s="38"/>
      <c r="J188" s="38"/>
      <c r="K188" s="39"/>
      <c r="L188" s="38"/>
      <c r="M188" s="39"/>
      <c r="N188" s="39"/>
      <c r="O188" s="39"/>
      <c r="P188" s="39"/>
      <c r="Q188" s="39"/>
    </row>
    <row r="189" spans="2:18" ht="16.5" customHeight="1">
      <c r="E189" s="47"/>
      <c r="G189" s="47"/>
      <c r="I189" s="47"/>
      <c r="J189" s="47"/>
      <c r="L189" s="47"/>
    </row>
    <row r="190" spans="2:18" ht="16.5" customHeight="1">
      <c r="E190" s="47"/>
      <c r="G190" s="47"/>
      <c r="I190" s="47"/>
      <c r="J190" s="47"/>
      <c r="L190" s="47"/>
    </row>
    <row r="191" spans="2:18" ht="16.5" customHeight="1"/>
    <row r="192" spans="2:18" ht="16.5" customHeight="1">
      <c r="P192" s="29"/>
      <c r="Q192" s="29" t="s">
        <v>25</v>
      </c>
      <c r="R192" s="32" t="s">
        <v>1688</v>
      </c>
    </row>
    <row r="193" spans="2:19" ht="16.5" customHeight="1">
      <c r="B193" s="264" t="s">
        <v>10</v>
      </c>
      <c r="C193" s="264"/>
      <c r="D193" s="264"/>
      <c r="E193" s="264"/>
      <c r="F193" s="264"/>
      <c r="G193" s="264"/>
      <c r="H193" s="264"/>
      <c r="I193" s="264"/>
      <c r="J193" s="264"/>
      <c r="K193" s="264"/>
      <c r="L193" s="264"/>
      <c r="M193" s="264"/>
      <c r="N193" s="264"/>
      <c r="O193" s="264"/>
      <c r="P193" s="264"/>
      <c r="Q193" s="264"/>
      <c r="R193" s="264"/>
    </row>
    <row r="194" spans="2:19" ht="16.5" customHeight="1">
      <c r="B194" s="94"/>
      <c r="C194" s="94"/>
      <c r="D194" s="94"/>
      <c r="E194" s="94"/>
      <c r="F194" s="94"/>
      <c r="G194" s="94"/>
      <c r="H194" s="94"/>
      <c r="I194" s="94"/>
      <c r="J194" s="94"/>
      <c r="K194" s="94"/>
      <c r="L194" s="94"/>
      <c r="M194" s="94"/>
      <c r="N194" s="94"/>
      <c r="O194" s="94"/>
      <c r="P194" s="94"/>
      <c r="Q194" s="94"/>
      <c r="R194" s="94"/>
    </row>
    <row r="195" spans="2:19" ht="16.5" customHeight="1" thickBot="1">
      <c r="Q195" s="29" t="s">
        <v>11</v>
      </c>
      <c r="R195" s="95">
        <f>R125</f>
        <v>44621</v>
      </c>
    </row>
    <row r="196" spans="2:19" ht="16.5" customHeight="1">
      <c r="B196" s="265" t="s">
        <v>1685</v>
      </c>
      <c r="C196" s="266"/>
      <c r="D196" s="266"/>
      <c r="E196" s="266"/>
      <c r="F196" s="266"/>
      <c r="G196" s="266"/>
      <c r="H196" s="266"/>
      <c r="I196" s="266"/>
      <c r="J196" s="267"/>
      <c r="K196" s="34"/>
      <c r="L196" s="35"/>
      <c r="M196" s="35"/>
      <c r="N196" s="35"/>
      <c r="O196" s="35"/>
      <c r="P196" s="42"/>
      <c r="Q196" s="35"/>
      <c r="R196" s="36"/>
      <c r="S196" s="95"/>
    </row>
    <row r="197" spans="2:19" ht="16.5" customHeight="1">
      <c r="B197" s="125"/>
      <c r="C197" s="126"/>
      <c r="D197" s="126"/>
      <c r="E197" s="126"/>
      <c r="F197" s="126"/>
      <c r="G197" s="126"/>
      <c r="H197" s="126"/>
      <c r="I197" s="126"/>
      <c r="J197" s="127"/>
      <c r="K197" s="128"/>
      <c r="P197" s="48"/>
      <c r="R197" s="129"/>
      <c r="S197" s="95"/>
    </row>
    <row r="198" spans="2:19" ht="16.5" customHeight="1">
      <c r="B198" s="125" t="s">
        <v>1684</v>
      </c>
      <c r="C198" s="126"/>
      <c r="D198" s="126"/>
      <c r="E198" s="126"/>
      <c r="F198" s="126"/>
      <c r="G198" s="126"/>
      <c r="H198" s="126"/>
      <c r="I198" s="126"/>
      <c r="J198" s="127"/>
      <c r="K198" s="128"/>
      <c r="P198" s="48"/>
      <c r="R198" s="129"/>
      <c r="S198" s="95"/>
    </row>
    <row r="199" spans="2:19" ht="16.5" customHeight="1">
      <c r="B199" s="125"/>
      <c r="C199" s="126"/>
      <c r="D199" s="126"/>
      <c r="E199" s="126"/>
      <c r="F199" s="126"/>
      <c r="G199" s="126"/>
      <c r="H199" s="126"/>
      <c r="I199" s="126"/>
      <c r="J199" s="127"/>
      <c r="K199" s="128"/>
      <c r="P199" s="48"/>
      <c r="R199" s="129"/>
      <c r="S199" s="95"/>
    </row>
    <row r="200" spans="2:19" ht="16.5" customHeight="1" thickBot="1">
      <c r="B200" s="125" t="s">
        <v>1683</v>
      </c>
      <c r="C200" s="126"/>
      <c r="D200" s="126"/>
      <c r="E200" s="126"/>
      <c r="F200" s="126"/>
      <c r="G200" s="126"/>
      <c r="H200" s="126"/>
      <c r="I200" s="126"/>
      <c r="J200" s="127"/>
      <c r="K200" s="37"/>
      <c r="L200" s="39"/>
      <c r="M200" s="39"/>
      <c r="N200" s="39"/>
      <c r="O200" s="305"/>
      <c r="P200" s="305"/>
      <c r="Q200" s="305"/>
      <c r="R200" s="306"/>
    </row>
    <row r="201" spans="2:19" ht="16.5" customHeight="1">
      <c r="B201" s="268" t="s">
        <v>48</v>
      </c>
      <c r="C201" s="269"/>
      <c r="D201" s="269"/>
      <c r="E201" s="35"/>
      <c r="F201" s="35"/>
      <c r="G201" s="35"/>
      <c r="H201" s="35"/>
      <c r="I201" s="35"/>
      <c r="J201" s="36"/>
      <c r="K201" s="269" t="s">
        <v>0</v>
      </c>
      <c r="L201" s="269"/>
      <c r="M201" s="269"/>
      <c r="N201" s="141"/>
      <c r="O201" s="35"/>
      <c r="P201" s="40"/>
      <c r="Q201" s="35"/>
      <c r="R201" s="41"/>
    </row>
    <row r="202" spans="2:19" ht="16.5" customHeight="1">
      <c r="B202" s="233" t="s">
        <v>1673</v>
      </c>
      <c r="C202" s="234"/>
      <c r="D202" s="234"/>
      <c r="E202" s="227" t="str">
        <f t="shared" ref="E202:E209" si="10">IF(E62="","",E62)</f>
        <v/>
      </c>
      <c r="F202" s="227"/>
      <c r="G202" s="227"/>
      <c r="H202" s="227"/>
      <c r="I202" s="227"/>
      <c r="J202" s="228"/>
      <c r="K202" s="233" t="s">
        <v>1673</v>
      </c>
      <c r="L202" s="234"/>
      <c r="M202" s="234"/>
      <c r="N202" s="227" t="str">
        <f t="shared" ref="N202:N210" si="11">IF(N62="","",N62)</f>
        <v/>
      </c>
      <c r="O202" s="227"/>
      <c r="P202" s="227"/>
      <c r="Q202" s="227"/>
      <c r="R202" s="228"/>
    </row>
    <row r="203" spans="2:19" ht="16.5" customHeight="1">
      <c r="B203" s="233" t="s">
        <v>1672</v>
      </c>
      <c r="C203" s="234"/>
      <c r="D203" s="234"/>
      <c r="E203" s="227" t="str">
        <f t="shared" si="10"/>
        <v/>
      </c>
      <c r="F203" s="227"/>
      <c r="G203" s="227"/>
      <c r="H203" s="227"/>
      <c r="I203" s="227"/>
      <c r="J203" s="228"/>
      <c r="K203" s="233" t="s">
        <v>1672</v>
      </c>
      <c r="L203" s="234"/>
      <c r="M203" s="234"/>
      <c r="N203" s="227" t="str">
        <f t="shared" si="11"/>
        <v/>
      </c>
      <c r="O203" s="227"/>
      <c r="P203" s="227"/>
      <c r="Q203" s="227"/>
      <c r="R203" s="228"/>
    </row>
    <row r="204" spans="2:19" ht="16.5" customHeight="1">
      <c r="B204" s="233" t="s">
        <v>1674</v>
      </c>
      <c r="C204" s="234"/>
      <c r="D204" s="234"/>
      <c r="E204" s="227" t="str">
        <f t="shared" si="10"/>
        <v/>
      </c>
      <c r="F204" s="227"/>
      <c r="G204" s="227"/>
      <c r="H204" s="227"/>
      <c r="I204" s="227"/>
      <c r="J204" s="228"/>
      <c r="K204" s="233" t="s">
        <v>1674</v>
      </c>
      <c r="L204" s="234"/>
      <c r="M204" s="234"/>
      <c r="N204" s="227" t="str">
        <f t="shared" si="11"/>
        <v/>
      </c>
      <c r="O204" s="227"/>
      <c r="P204" s="227"/>
      <c r="Q204" s="227"/>
      <c r="R204" s="228"/>
    </row>
    <row r="205" spans="2:19" ht="16.5" customHeight="1">
      <c r="B205" s="285"/>
      <c r="C205" s="286"/>
      <c r="D205" s="286"/>
      <c r="E205" s="227" t="str">
        <f t="shared" si="10"/>
        <v/>
      </c>
      <c r="F205" s="227"/>
      <c r="G205" s="227"/>
      <c r="H205" s="227"/>
      <c r="I205" s="227"/>
      <c r="J205" s="228"/>
      <c r="K205" s="285"/>
      <c r="L205" s="286"/>
      <c r="M205" s="286"/>
      <c r="N205" s="227" t="str">
        <f t="shared" si="11"/>
        <v/>
      </c>
      <c r="O205" s="227"/>
      <c r="P205" s="227"/>
      <c r="Q205" s="227"/>
      <c r="R205" s="228"/>
    </row>
    <row r="206" spans="2:19" ht="16.5" customHeight="1">
      <c r="B206" s="285"/>
      <c r="C206" s="286"/>
      <c r="D206" s="286"/>
      <c r="E206" s="227" t="str">
        <f t="shared" si="10"/>
        <v/>
      </c>
      <c r="F206" s="227"/>
      <c r="G206" s="227"/>
      <c r="H206" s="227"/>
      <c r="I206" s="227"/>
      <c r="J206" s="228"/>
      <c r="K206" s="285"/>
      <c r="L206" s="286"/>
      <c r="M206" s="286"/>
      <c r="N206" s="227" t="str">
        <f t="shared" si="11"/>
        <v/>
      </c>
      <c r="O206" s="227"/>
      <c r="P206" s="227"/>
      <c r="Q206" s="227"/>
      <c r="R206" s="228"/>
    </row>
    <row r="207" spans="2:19" ht="16.5" customHeight="1">
      <c r="B207" s="285"/>
      <c r="C207" s="286"/>
      <c r="D207" s="286"/>
      <c r="E207" s="227" t="str">
        <f t="shared" si="10"/>
        <v/>
      </c>
      <c r="F207" s="227"/>
      <c r="G207" s="227"/>
      <c r="H207" s="227"/>
      <c r="I207" s="227"/>
      <c r="J207" s="228"/>
      <c r="K207" s="285"/>
      <c r="L207" s="286"/>
      <c r="M207" s="286"/>
      <c r="N207" s="227" t="str">
        <f t="shared" si="11"/>
        <v/>
      </c>
      <c r="O207" s="227"/>
      <c r="P207" s="227"/>
      <c r="Q207" s="227"/>
      <c r="R207" s="228"/>
    </row>
    <row r="208" spans="2:19" ht="16.5" customHeight="1">
      <c r="B208" s="233" t="s">
        <v>1675</v>
      </c>
      <c r="C208" s="234"/>
      <c r="D208" s="234"/>
      <c r="E208" s="227" t="str">
        <f t="shared" si="10"/>
        <v/>
      </c>
      <c r="F208" s="227"/>
      <c r="G208" s="227"/>
      <c r="H208" s="227"/>
      <c r="I208" s="227"/>
      <c r="J208" s="228"/>
      <c r="K208" s="233" t="s">
        <v>1675</v>
      </c>
      <c r="L208" s="234"/>
      <c r="M208" s="234"/>
      <c r="N208" s="227" t="str">
        <f t="shared" si="11"/>
        <v/>
      </c>
      <c r="O208" s="227"/>
      <c r="P208" s="227"/>
      <c r="Q208" s="227"/>
      <c r="R208" s="228"/>
    </row>
    <row r="209" spans="2:18" ht="16.5" customHeight="1">
      <c r="B209" s="233" t="s">
        <v>1676</v>
      </c>
      <c r="C209" s="234"/>
      <c r="D209" s="234"/>
      <c r="E209" s="227" t="str">
        <f t="shared" si="10"/>
        <v>USA</v>
      </c>
      <c r="F209" s="227"/>
      <c r="G209" s="227"/>
      <c r="H209" s="227"/>
      <c r="I209" s="227"/>
      <c r="J209" s="228"/>
      <c r="K209" s="233" t="s">
        <v>1676</v>
      </c>
      <c r="L209" s="234"/>
      <c r="M209" s="234"/>
      <c r="N209" s="227" t="str">
        <f t="shared" si="11"/>
        <v>USA</v>
      </c>
      <c r="O209" s="227"/>
      <c r="P209" s="227"/>
      <c r="Q209" s="227"/>
      <c r="R209" s="228"/>
    </row>
    <row r="210" spans="2:18" ht="16.5" customHeight="1" thickBot="1">
      <c r="B210" s="246" t="s">
        <v>1677</v>
      </c>
      <c r="C210" s="247"/>
      <c r="D210" s="247"/>
      <c r="E210" s="312" t="str">
        <f>IF(E70="","",E70)</f>
        <v/>
      </c>
      <c r="F210" s="312"/>
      <c r="G210" s="312"/>
      <c r="H210" s="312"/>
      <c r="I210" s="312"/>
      <c r="J210" s="313"/>
      <c r="K210" s="246" t="s">
        <v>1677</v>
      </c>
      <c r="L210" s="247"/>
      <c r="M210" s="247"/>
      <c r="N210" s="227" t="str">
        <f t="shared" si="11"/>
        <v/>
      </c>
      <c r="O210" s="227"/>
      <c r="P210" s="227"/>
      <c r="Q210" s="227"/>
      <c r="R210" s="228"/>
    </row>
    <row r="211" spans="2:18" ht="16.5" customHeight="1">
      <c r="B211" s="268" t="s">
        <v>47</v>
      </c>
      <c r="C211" s="269"/>
      <c r="D211" s="269"/>
      <c r="E211" s="40"/>
      <c r="F211" s="35"/>
      <c r="G211" s="35"/>
      <c r="H211" s="35"/>
      <c r="I211" s="35"/>
      <c r="J211" s="36"/>
      <c r="K211" s="268" t="s">
        <v>49</v>
      </c>
      <c r="L211" s="269"/>
      <c r="M211" s="269"/>
      <c r="N211" s="141"/>
      <c r="O211" s="35"/>
      <c r="P211" s="35"/>
      <c r="Q211" s="35"/>
      <c r="R211" s="36"/>
    </row>
    <row r="212" spans="2:18" ht="16.5" customHeight="1">
      <c r="B212" s="233" t="s">
        <v>1673</v>
      </c>
      <c r="C212" s="234"/>
      <c r="D212" s="234"/>
      <c r="E212" s="227" t="str">
        <f t="shared" ref="E212:E219" si="12">IF(E72="","",E72)</f>
        <v/>
      </c>
      <c r="F212" s="227"/>
      <c r="G212" s="227"/>
      <c r="H212" s="227"/>
      <c r="I212" s="227"/>
      <c r="J212" s="228"/>
      <c r="K212" s="233" t="s">
        <v>1673</v>
      </c>
      <c r="L212" s="234"/>
      <c r="M212" s="234"/>
      <c r="N212" s="227">
        <f t="shared" ref="N212:N220" si="13">IF(N72="","",N72)</f>
        <v>110</v>
      </c>
      <c r="O212" s="227"/>
      <c r="P212" s="227"/>
      <c r="Q212" s="227"/>
      <c r="R212" s="228"/>
    </row>
    <row r="213" spans="2:18" ht="16.5" customHeight="1">
      <c r="B213" s="233" t="s">
        <v>1672</v>
      </c>
      <c r="C213" s="234"/>
      <c r="D213" s="234"/>
      <c r="E213" s="227" t="str">
        <f t="shared" si="12"/>
        <v/>
      </c>
      <c r="F213" s="227"/>
      <c r="G213" s="227"/>
      <c r="H213" s="227"/>
      <c r="I213" s="227"/>
      <c r="J213" s="228"/>
      <c r="K213" s="233" t="s">
        <v>1672</v>
      </c>
      <c r="L213" s="234"/>
      <c r="M213" s="234"/>
      <c r="N213" s="227" t="str">
        <f t="shared" si="13"/>
        <v/>
      </c>
      <c r="O213" s="227"/>
      <c r="P213" s="227"/>
      <c r="Q213" s="227"/>
      <c r="R213" s="228"/>
    </row>
    <row r="214" spans="2:18" ht="16.5" customHeight="1">
      <c r="B214" s="233" t="s">
        <v>1674</v>
      </c>
      <c r="C214" s="234"/>
      <c r="D214" s="234"/>
      <c r="E214" s="227" t="str">
        <f t="shared" si="12"/>
        <v/>
      </c>
      <c r="F214" s="227"/>
      <c r="G214" s="227"/>
      <c r="H214" s="227"/>
      <c r="I214" s="227"/>
      <c r="J214" s="228"/>
      <c r="K214" s="233" t="s">
        <v>1674</v>
      </c>
      <c r="L214" s="234"/>
      <c r="M214" s="234"/>
      <c r="N214" s="227" t="str">
        <f t="shared" si="13"/>
        <v/>
      </c>
      <c r="O214" s="227"/>
      <c r="P214" s="227"/>
      <c r="Q214" s="227"/>
      <c r="R214" s="228"/>
    </row>
    <row r="215" spans="2:18" ht="16.5" customHeight="1">
      <c r="B215" s="285"/>
      <c r="C215" s="286"/>
      <c r="D215" s="286"/>
      <c r="E215" s="227" t="str">
        <f t="shared" si="12"/>
        <v/>
      </c>
      <c r="F215" s="227"/>
      <c r="G215" s="227"/>
      <c r="H215" s="227"/>
      <c r="I215" s="227"/>
      <c r="J215" s="228"/>
      <c r="K215" s="285"/>
      <c r="L215" s="286"/>
      <c r="M215" s="286"/>
      <c r="N215" s="227" t="str">
        <f t="shared" si="13"/>
        <v/>
      </c>
      <c r="O215" s="227"/>
      <c r="P215" s="227"/>
      <c r="Q215" s="227"/>
      <c r="R215" s="228"/>
    </row>
    <row r="216" spans="2:18" ht="16.5" customHeight="1">
      <c r="B216" s="285"/>
      <c r="C216" s="286"/>
      <c r="D216" s="286"/>
      <c r="E216" s="227" t="str">
        <f t="shared" si="12"/>
        <v/>
      </c>
      <c r="F216" s="227"/>
      <c r="G216" s="227"/>
      <c r="H216" s="227"/>
      <c r="I216" s="227"/>
      <c r="J216" s="228"/>
      <c r="K216" s="285"/>
      <c r="L216" s="286"/>
      <c r="M216" s="286"/>
      <c r="N216" s="227" t="str">
        <f t="shared" si="13"/>
        <v/>
      </c>
      <c r="O216" s="227"/>
      <c r="P216" s="227"/>
      <c r="Q216" s="227"/>
      <c r="R216" s="228"/>
    </row>
    <row r="217" spans="2:18" ht="16.5" customHeight="1">
      <c r="B217" s="285"/>
      <c r="C217" s="286"/>
      <c r="D217" s="286"/>
      <c r="E217" s="227" t="str">
        <f t="shared" si="12"/>
        <v/>
      </c>
      <c r="F217" s="227"/>
      <c r="G217" s="227"/>
      <c r="H217" s="227"/>
      <c r="I217" s="227"/>
      <c r="J217" s="228"/>
      <c r="K217" s="285"/>
      <c r="L217" s="286"/>
      <c r="M217" s="286"/>
      <c r="N217" s="227" t="str">
        <f t="shared" si="13"/>
        <v/>
      </c>
      <c r="O217" s="227"/>
      <c r="P217" s="227"/>
      <c r="Q217" s="227"/>
      <c r="R217" s="228"/>
    </row>
    <row r="218" spans="2:18" ht="16.5" customHeight="1">
      <c r="B218" s="233" t="s">
        <v>1675</v>
      </c>
      <c r="C218" s="234"/>
      <c r="D218" s="234"/>
      <c r="E218" s="227" t="str">
        <f t="shared" si="12"/>
        <v>00500</v>
      </c>
      <c r="F218" s="227"/>
      <c r="G218" s="227"/>
      <c r="H218" s="227"/>
      <c r="I218" s="227"/>
      <c r="J218" s="228"/>
      <c r="K218" s="233" t="s">
        <v>1675</v>
      </c>
      <c r="L218" s="234"/>
      <c r="M218" s="234"/>
      <c r="N218" s="227" t="str">
        <f t="shared" si="13"/>
        <v>00500</v>
      </c>
      <c r="O218" s="227"/>
      <c r="P218" s="227"/>
      <c r="Q218" s="227"/>
      <c r="R218" s="228"/>
    </row>
    <row r="219" spans="2:18" ht="16.5" customHeight="1">
      <c r="B219" s="233" t="s">
        <v>1676</v>
      </c>
      <c r="C219" s="234"/>
      <c r="D219" s="234"/>
      <c r="E219" s="227" t="str">
        <f t="shared" si="12"/>
        <v>JAPAN</v>
      </c>
      <c r="F219" s="227"/>
      <c r="G219" s="227"/>
      <c r="H219" s="227"/>
      <c r="I219" s="227"/>
      <c r="J219" s="228"/>
      <c r="K219" s="233" t="s">
        <v>1676</v>
      </c>
      <c r="L219" s="234"/>
      <c r="M219" s="234"/>
      <c r="N219" s="227" t="str">
        <f t="shared" si="13"/>
        <v/>
      </c>
      <c r="O219" s="227"/>
      <c r="P219" s="227"/>
      <c r="Q219" s="227"/>
      <c r="R219" s="228"/>
    </row>
    <row r="220" spans="2:18" ht="16.5" customHeight="1" thickBot="1">
      <c r="B220" s="246" t="s">
        <v>1677</v>
      </c>
      <c r="C220" s="247"/>
      <c r="D220" s="247"/>
      <c r="E220" s="310" t="str">
        <f>IF(E80="","",E80)</f>
        <v/>
      </c>
      <c r="F220" s="310"/>
      <c r="G220" s="310"/>
      <c r="H220" s="310"/>
      <c r="I220" s="310"/>
      <c r="J220" s="311"/>
      <c r="K220" s="246" t="s">
        <v>1677</v>
      </c>
      <c r="L220" s="247"/>
      <c r="M220" s="247"/>
      <c r="N220" s="305" t="str">
        <f t="shared" si="13"/>
        <v/>
      </c>
      <c r="O220" s="305"/>
      <c r="P220" s="305"/>
      <c r="Q220" s="305"/>
      <c r="R220" s="306"/>
    </row>
    <row r="221" spans="2:18" ht="16.5" customHeight="1">
      <c r="B221" s="114"/>
      <c r="C221" s="114"/>
      <c r="D221" s="114"/>
      <c r="E221" s="93"/>
      <c r="F221" s="93"/>
      <c r="G221" s="93"/>
      <c r="H221" s="93"/>
      <c r="I221" s="93"/>
      <c r="J221" s="93"/>
      <c r="K221" s="114"/>
      <c r="L221" s="114"/>
      <c r="M221" s="114"/>
      <c r="N221" s="114"/>
      <c r="O221" s="93"/>
      <c r="P221" s="93"/>
      <c r="Q221" s="93"/>
      <c r="R221" s="93"/>
    </row>
    <row r="222" spans="2:18" ht="16.5" customHeight="1" thickBot="1">
      <c r="K222" s="33"/>
    </row>
    <row r="223" spans="2:18" ht="16.5" customHeight="1">
      <c r="B223" s="292" t="s">
        <v>17</v>
      </c>
      <c r="C223" s="294"/>
      <c r="D223" s="292"/>
      <c r="E223" s="293"/>
      <c r="F223" s="293"/>
      <c r="G223" s="293"/>
      <c r="H223" s="293"/>
      <c r="I223" s="294"/>
      <c r="J223" s="292"/>
      <c r="K223" s="293"/>
      <c r="L223" s="293"/>
      <c r="M223" s="293"/>
      <c r="N223" s="294"/>
      <c r="O223" s="54"/>
      <c r="P223" s="53"/>
      <c r="Q223" s="119"/>
      <c r="R223" s="103"/>
    </row>
    <row r="224" spans="2:18" ht="16.5" customHeight="1">
      <c r="B224" s="301"/>
      <c r="C224" s="302"/>
      <c r="D224" s="285" t="s">
        <v>1</v>
      </c>
      <c r="E224" s="286"/>
      <c r="F224" s="286"/>
      <c r="G224" s="286"/>
      <c r="H224" s="286"/>
      <c r="I224" s="297"/>
      <c r="J224" s="285" t="s">
        <v>2</v>
      </c>
      <c r="K224" s="286"/>
      <c r="L224" s="286"/>
      <c r="M224" s="286"/>
      <c r="N224" s="297"/>
      <c r="O224" s="97" t="s">
        <v>12</v>
      </c>
      <c r="P224" s="96" t="s">
        <v>13</v>
      </c>
      <c r="Q224" s="57" t="s">
        <v>3</v>
      </c>
      <c r="R224" s="97" t="s">
        <v>26</v>
      </c>
    </row>
    <row r="225" spans="2:18" ht="16.5" customHeight="1">
      <c r="B225" s="301"/>
      <c r="C225" s="302"/>
      <c r="D225" s="285" t="s">
        <v>18</v>
      </c>
      <c r="E225" s="286"/>
      <c r="F225" s="286"/>
      <c r="G225" s="286"/>
      <c r="H225" s="286"/>
      <c r="I225" s="297"/>
      <c r="J225" s="285" t="s">
        <v>14</v>
      </c>
      <c r="K225" s="286"/>
      <c r="L225" s="286"/>
      <c r="M225" s="286"/>
      <c r="N225" s="297"/>
      <c r="O225" s="97" t="s">
        <v>15</v>
      </c>
      <c r="P225" s="96"/>
      <c r="Q225" s="57" t="s">
        <v>16</v>
      </c>
      <c r="R225" s="97" t="s">
        <v>27</v>
      </c>
    </row>
    <row r="226" spans="2:18" ht="16.5" customHeight="1" thickBot="1">
      <c r="B226" s="303"/>
      <c r="C226" s="304"/>
      <c r="D226" s="298"/>
      <c r="E226" s="299"/>
      <c r="F226" s="299"/>
      <c r="G226" s="299"/>
      <c r="H226" s="299"/>
      <c r="I226" s="300"/>
      <c r="J226" s="274"/>
      <c r="K226" s="275"/>
      <c r="L226" s="275"/>
      <c r="M226" s="275"/>
      <c r="N226" s="276"/>
      <c r="O226" s="56"/>
      <c r="P226" s="55"/>
      <c r="Q226" s="58" t="s">
        <v>1670</v>
      </c>
      <c r="R226" s="98"/>
    </row>
    <row r="227" spans="2:18" ht="16.5" customHeight="1">
      <c r="B227" s="295">
        <v>51</v>
      </c>
      <c r="C227" s="296"/>
      <c r="D227" s="115"/>
      <c r="E227" s="116"/>
      <c r="F227" s="116"/>
      <c r="G227" s="116"/>
      <c r="H227" s="116"/>
      <c r="I227" s="117"/>
      <c r="J227" s="307"/>
      <c r="K227" s="308"/>
      <c r="L227" s="308"/>
      <c r="M227" s="308"/>
      <c r="N227" s="309"/>
      <c r="O227" s="43"/>
      <c r="P227" s="43"/>
      <c r="Q227" s="108"/>
      <c r="R227" s="110" t="str">
        <f t="shared" ref="R227" si="14">IF(AND(P227="",Q227=""),"",P227*Q227)</f>
        <v/>
      </c>
    </row>
    <row r="228" spans="2:18" ht="16.5" customHeight="1">
      <c r="B228" s="279">
        <v>52</v>
      </c>
      <c r="C228" s="281"/>
      <c r="D228" s="279"/>
      <c r="E228" s="280"/>
      <c r="F228" s="280"/>
      <c r="G228" s="280"/>
      <c r="H228" s="280"/>
      <c r="I228" s="281"/>
      <c r="J228" s="282"/>
      <c r="K228" s="283"/>
      <c r="L228" s="283"/>
      <c r="M228" s="283"/>
      <c r="N228" s="284"/>
      <c r="O228" s="44"/>
      <c r="P228" s="44"/>
      <c r="Q228" s="109"/>
      <c r="R228" s="110" t="str">
        <f t="shared" ref="R228:R251" si="15">IF(AND(P228="",Q228=""),"",P228*Q228)</f>
        <v/>
      </c>
    </row>
    <row r="229" spans="2:18" ht="16.5" customHeight="1">
      <c r="B229" s="279">
        <v>53</v>
      </c>
      <c r="C229" s="281"/>
      <c r="D229" s="279"/>
      <c r="E229" s="280"/>
      <c r="F229" s="280"/>
      <c r="G229" s="280"/>
      <c r="H229" s="280"/>
      <c r="I229" s="281"/>
      <c r="J229" s="282"/>
      <c r="K229" s="283"/>
      <c r="L229" s="283"/>
      <c r="M229" s="283"/>
      <c r="N229" s="284"/>
      <c r="O229" s="44"/>
      <c r="P229" s="44"/>
      <c r="Q229" s="109"/>
      <c r="R229" s="110" t="str">
        <f t="shared" si="15"/>
        <v/>
      </c>
    </row>
    <row r="230" spans="2:18" ht="16.5" customHeight="1">
      <c r="B230" s="279">
        <v>54</v>
      </c>
      <c r="C230" s="281"/>
      <c r="D230" s="279"/>
      <c r="E230" s="280"/>
      <c r="F230" s="280"/>
      <c r="G230" s="280"/>
      <c r="H230" s="280"/>
      <c r="I230" s="281"/>
      <c r="J230" s="282"/>
      <c r="K230" s="283"/>
      <c r="L230" s="283"/>
      <c r="M230" s="283"/>
      <c r="N230" s="284"/>
      <c r="O230" s="44"/>
      <c r="P230" s="44"/>
      <c r="Q230" s="109"/>
      <c r="R230" s="110" t="str">
        <f t="shared" si="15"/>
        <v/>
      </c>
    </row>
    <row r="231" spans="2:18" ht="16.5" customHeight="1">
      <c r="B231" s="279">
        <v>55</v>
      </c>
      <c r="C231" s="281"/>
      <c r="D231" s="279"/>
      <c r="E231" s="280"/>
      <c r="F231" s="280"/>
      <c r="G231" s="280"/>
      <c r="H231" s="280"/>
      <c r="I231" s="281"/>
      <c r="J231" s="282"/>
      <c r="K231" s="283"/>
      <c r="L231" s="283"/>
      <c r="M231" s="283"/>
      <c r="N231" s="284"/>
      <c r="O231" s="44"/>
      <c r="P231" s="44"/>
      <c r="Q231" s="109"/>
      <c r="R231" s="110" t="str">
        <f t="shared" si="15"/>
        <v/>
      </c>
    </row>
    <row r="232" spans="2:18" ht="16.5" customHeight="1">
      <c r="B232" s="279">
        <v>56</v>
      </c>
      <c r="C232" s="281"/>
      <c r="D232" s="279"/>
      <c r="E232" s="280"/>
      <c r="F232" s="280"/>
      <c r="G232" s="280"/>
      <c r="H232" s="280"/>
      <c r="I232" s="281"/>
      <c r="J232" s="282"/>
      <c r="K232" s="283"/>
      <c r="L232" s="283"/>
      <c r="M232" s="283"/>
      <c r="N232" s="284"/>
      <c r="O232" s="44"/>
      <c r="P232" s="44"/>
      <c r="Q232" s="109"/>
      <c r="R232" s="110" t="str">
        <f t="shared" si="15"/>
        <v/>
      </c>
    </row>
    <row r="233" spans="2:18" ht="16.5" customHeight="1">
      <c r="B233" s="279">
        <v>57</v>
      </c>
      <c r="C233" s="281"/>
      <c r="D233" s="279"/>
      <c r="E233" s="280"/>
      <c r="F233" s="280"/>
      <c r="G233" s="280"/>
      <c r="H233" s="280"/>
      <c r="I233" s="281"/>
      <c r="J233" s="282"/>
      <c r="K233" s="283"/>
      <c r="L233" s="283"/>
      <c r="M233" s="283"/>
      <c r="N233" s="284"/>
      <c r="O233" s="44"/>
      <c r="P233" s="44"/>
      <c r="Q233" s="109"/>
      <c r="R233" s="110" t="str">
        <f t="shared" si="15"/>
        <v/>
      </c>
    </row>
    <row r="234" spans="2:18" ht="16.5" customHeight="1">
      <c r="B234" s="279">
        <v>58</v>
      </c>
      <c r="C234" s="281"/>
      <c r="D234" s="279"/>
      <c r="E234" s="280"/>
      <c r="F234" s="280"/>
      <c r="G234" s="280"/>
      <c r="H234" s="280"/>
      <c r="I234" s="281"/>
      <c r="J234" s="282"/>
      <c r="K234" s="283"/>
      <c r="L234" s="283"/>
      <c r="M234" s="283"/>
      <c r="N234" s="284"/>
      <c r="O234" s="44"/>
      <c r="P234" s="44"/>
      <c r="Q234" s="109"/>
      <c r="R234" s="110" t="str">
        <f t="shared" si="15"/>
        <v/>
      </c>
    </row>
    <row r="235" spans="2:18" ht="16.5" customHeight="1">
      <c r="B235" s="279">
        <v>59</v>
      </c>
      <c r="C235" s="281"/>
      <c r="D235" s="279"/>
      <c r="E235" s="280"/>
      <c r="F235" s="280"/>
      <c r="G235" s="280"/>
      <c r="H235" s="280"/>
      <c r="I235" s="281"/>
      <c r="J235" s="282"/>
      <c r="K235" s="283"/>
      <c r="L235" s="283"/>
      <c r="M235" s="283"/>
      <c r="N235" s="284"/>
      <c r="O235" s="44"/>
      <c r="P235" s="44"/>
      <c r="Q235" s="109"/>
      <c r="R235" s="110" t="str">
        <f t="shared" si="15"/>
        <v/>
      </c>
    </row>
    <row r="236" spans="2:18" ht="16.5" customHeight="1">
      <c r="B236" s="279">
        <v>60</v>
      </c>
      <c r="C236" s="281"/>
      <c r="D236" s="279"/>
      <c r="E236" s="280"/>
      <c r="F236" s="280"/>
      <c r="G236" s="280"/>
      <c r="H236" s="280"/>
      <c r="I236" s="281"/>
      <c r="J236" s="282"/>
      <c r="K236" s="283"/>
      <c r="L236" s="283"/>
      <c r="M236" s="283"/>
      <c r="N236" s="284"/>
      <c r="O236" s="44"/>
      <c r="P236" s="44"/>
      <c r="Q236" s="109"/>
      <c r="R236" s="110" t="str">
        <f t="shared" si="15"/>
        <v/>
      </c>
    </row>
    <row r="237" spans="2:18" ht="16.5" customHeight="1">
      <c r="B237" s="279">
        <v>61</v>
      </c>
      <c r="C237" s="281"/>
      <c r="D237" s="279"/>
      <c r="E237" s="280"/>
      <c r="F237" s="280"/>
      <c r="G237" s="280"/>
      <c r="H237" s="280"/>
      <c r="I237" s="281"/>
      <c r="J237" s="282"/>
      <c r="K237" s="283"/>
      <c r="L237" s="283"/>
      <c r="M237" s="283"/>
      <c r="N237" s="284"/>
      <c r="O237" s="44"/>
      <c r="P237" s="44"/>
      <c r="Q237" s="109"/>
      <c r="R237" s="110" t="str">
        <f t="shared" si="15"/>
        <v/>
      </c>
    </row>
    <row r="238" spans="2:18" ht="16.5" customHeight="1">
      <c r="B238" s="279">
        <v>62</v>
      </c>
      <c r="C238" s="281"/>
      <c r="D238" s="279"/>
      <c r="E238" s="280"/>
      <c r="F238" s="280"/>
      <c r="G238" s="280"/>
      <c r="H238" s="280"/>
      <c r="I238" s="281"/>
      <c r="J238" s="282"/>
      <c r="K238" s="283"/>
      <c r="L238" s="283"/>
      <c r="M238" s="283"/>
      <c r="N238" s="284"/>
      <c r="O238" s="44"/>
      <c r="P238" s="44"/>
      <c r="Q238" s="109"/>
      <c r="R238" s="110" t="str">
        <f t="shared" si="15"/>
        <v/>
      </c>
    </row>
    <row r="239" spans="2:18" ht="16.5" customHeight="1">
      <c r="B239" s="279">
        <v>63</v>
      </c>
      <c r="C239" s="281"/>
      <c r="D239" s="279"/>
      <c r="E239" s="280"/>
      <c r="F239" s="280"/>
      <c r="G239" s="280"/>
      <c r="H239" s="280"/>
      <c r="I239" s="281"/>
      <c r="J239" s="282"/>
      <c r="K239" s="283"/>
      <c r="L239" s="283"/>
      <c r="M239" s="283"/>
      <c r="N239" s="284"/>
      <c r="O239" s="44"/>
      <c r="P239" s="44"/>
      <c r="Q239" s="109"/>
      <c r="R239" s="110" t="str">
        <f t="shared" si="15"/>
        <v/>
      </c>
    </row>
    <row r="240" spans="2:18" ht="16.5" customHeight="1">
      <c r="B240" s="279">
        <v>64</v>
      </c>
      <c r="C240" s="281"/>
      <c r="D240" s="279"/>
      <c r="E240" s="280"/>
      <c r="F240" s="280"/>
      <c r="G240" s="280"/>
      <c r="H240" s="280"/>
      <c r="I240" s="281"/>
      <c r="J240" s="282"/>
      <c r="K240" s="283"/>
      <c r="L240" s="283"/>
      <c r="M240" s="283"/>
      <c r="N240" s="284"/>
      <c r="O240" s="44"/>
      <c r="P240" s="44"/>
      <c r="Q240" s="109"/>
      <c r="R240" s="110" t="str">
        <f t="shared" si="15"/>
        <v/>
      </c>
    </row>
    <row r="241" spans="2:18" ht="16.5" customHeight="1">
      <c r="B241" s="279">
        <v>65</v>
      </c>
      <c r="C241" s="281"/>
      <c r="D241" s="279"/>
      <c r="E241" s="280"/>
      <c r="F241" s="280"/>
      <c r="G241" s="280"/>
      <c r="H241" s="280"/>
      <c r="I241" s="281"/>
      <c r="J241" s="282"/>
      <c r="K241" s="283"/>
      <c r="L241" s="283"/>
      <c r="M241" s="283"/>
      <c r="N241" s="284"/>
      <c r="O241" s="44"/>
      <c r="P241" s="44"/>
      <c r="Q241" s="109"/>
      <c r="R241" s="110" t="str">
        <f t="shared" si="15"/>
        <v/>
      </c>
    </row>
    <row r="242" spans="2:18" ht="16.5" customHeight="1">
      <c r="B242" s="279">
        <v>66</v>
      </c>
      <c r="C242" s="281"/>
      <c r="D242" s="279"/>
      <c r="E242" s="280"/>
      <c r="F242" s="280"/>
      <c r="G242" s="280"/>
      <c r="H242" s="280"/>
      <c r="I242" s="281"/>
      <c r="J242" s="282"/>
      <c r="K242" s="283"/>
      <c r="L242" s="283"/>
      <c r="M242" s="283"/>
      <c r="N242" s="284"/>
      <c r="O242" s="44"/>
      <c r="P242" s="44"/>
      <c r="Q242" s="109"/>
      <c r="R242" s="110" t="str">
        <f t="shared" si="15"/>
        <v/>
      </c>
    </row>
    <row r="243" spans="2:18" ht="16.5" customHeight="1">
      <c r="B243" s="279">
        <v>67</v>
      </c>
      <c r="C243" s="281"/>
      <c r="D243" s="279"/>
      <c r="E243" s="280"/>
      <c r="F243" s="280"/>
      <c r="G243" s="280"/>
      <c r="H243" s="280"/>
      <c r="I243" s="281"/>
      <c r="J243" s="287"/>
      <c r="K243" s="288"/>
      <c r="L243" s="288"/>
      <c r="M243" s="288"/>
      <c r="N243" s="289"/>
      <c r="O243" s="44"/>
      <c r="P243" s="44"/>
      <c r="Q243" s="109"/>
      <c r="R243" s="110" t="str">
        <f t="shared" si="15"/>
        <v/>
      </c>
    </row>
    <row r="244" spans="2:18" ht="16.5" customHeight="1">
      <c r="B244" s="279">
        <v>68</v>
      </c>
      <c r="C244" s="281"/>
      <c r="D244" s="279"/>
      <c r="E244" s="280"/>
      <c r="F244" s="280"/>
      <c r="G244" s="280"/>
      <c r="H244" s="280"/>
      <c r="I244" s="281"/>
      <c r="J244" s="282"/>
      <c r="K244" s="283"/>
      <c r="L244" s="283"/>
      <c r="M244" s="283"/>
      <c r="N244" s="284"/>
      <c r="O244" s="44"/>
      <c r="P244" s="44"/>
      <c r="Q244" s="109"/>
      <c r="R244" s="110" t="str">
        <f t="shared" si="15"/>
        <v/>
      </c>
    </row>
    <row r="245" spans="2:18" ht="16.5" customHeight="1">
      <c r="B245" s="279">
        <v>69</v>
      </c>
      <c r="C245" s="281"/>
      <c r="D245" s="279"/>
      <c r="E245" s="280"/>
      <c r="F245" s="280"/>
      <c r="G245" s="280"/>
      <c r="H245" s="280"/>
      <c r="I245" s="281"/>
      <c r="J245" s="282"/>
      <c r="K245" s="283"/>
      <c r="L245" s="283"/>
      <c r="M245" s="283"/>
      <c r="N245" s="284"/>
      <c r="O245" s="44"/>
      <c r="P245" s="44"/>
      <c r="Q245" s="109"/>
      <c r="R245" s="110" t="str">
        <f t="shared" si="15"/>
        <v/>
      </c>
    </row>
    <row r="246" spans="2:18" ht="16.5" customHeight="1">
      <c r="B246" s="279">
        <v>70</v>
      </c>
      <c r="C246" s="281"/>
      <c r="D246" s="279"/>
      <c r="E246" s="280"/>
      <c r="F246" s="280"/>
      <c r="G246" s="280"/>
      <c r="H246" s="280"/>
      <c r="I246" s="281"/>
      <c r="J246" s="282"/>
      <c r="K246" s="283"/>
      <c r="L246" s="283"/>
      <c r="M246" s="283"/>
      <c r="N246" s="284"/>
      <c r="O246" s="44"/>
      <c r="P246" s="44"/>
      <c r="Q246" s="109"/>
      <c r="R246" s="110" t="str">
        <f t="shared" si="15"/>
        <v/>
      </c>
    </row>
    <row r="247" spans="2:18" ht="16.5" customHeight="1">
      <c r="B247" s="279">
        <v>71</v>
      </c>
      <c r="C247" s="281"/>
      <c r="D247" s="279"/>
      <c r="E247" s="280"/>
      <c r="F247" s="280"/>
      <c r="G247" s="280"/>
      <c r="H247" s="280"/>
      <c r="I247" s="281"/>
      <c r="J247" s="282"/>
      <c r="K247" s="283"/>
      <c r="L247" s="283"/>
      <c r="M247" s="283"/>
      <c r="N247" s="284"/>
      <c r="O247" s="44"/>
      <c r="P247" s="44"/>
      <c r="Q247" s="109"/>
      <c r="R247" s="110" t="str">
        <f t="shared" si="15"/>
        <v/>
      </c>
    </row>
    <row r="248" spans="2:18" ht="16.5" customHeight="1">
      <c r="B248" s="279">
        <v>72</v>
      </c>
      <c r="C248" s="281"/>
      <c r="D248" s="279"/>
      <c r="E248" s="280"/>
      <c r="F248" s="280"/>
      <c r="G248" s="280"/>
      <c r="H248" s="280"/>
      <c r="I248" s="281"/>
      <c r="J248" s="282"/>
      <c r="K248" s="283"/>
      <c r="L248" s="283"/>
      <c r="M248" s="283"/>
      <c r="N248" s="284"/>
      <c r="O248" s="44"/>
      <c r="P248" s="44"/>
      <c r="Q248" s="109"/>
      <c r="R248" s="110" t="str">
        <f t="shared" si="15"/>
        <v/>
      </c>
    </row>
    <row r="249" spans="2:18" ht="16.5" customHeight="1">
      <c r="B249" s="279">
        <v>73</v>
      </c>
      <c r="C249" s="281"/>
      <c r="D249" s="279"/>
      <c r="E249" s="280"/>
      <c r="F249" s="280"/>
      <c r="G249" s="280"/>
      <c r="H249" s="280"/>
      <c r="I249" s="281"/>
      <c r="J249" s="282"/>
      <c r="K249" s="283"/>
      <c r="L249" s="283"/>
      <c r="M249" s="283"/>
      <c r="N249" s="284"/>
      <c r="O249" s="44"/>
      <c r="P249" s="44"/>
      <c r="Q249" s="109"/>
      <c r="R249" s="110" t="str">
        <f t="shared" si="15"/>
        <v/>
      </c>
    </row>
    <row r="250" spans="2:18" ht="16.5" customHeight="1">
      <c r="B250" s="279">
        <v>74</v>
      </c>
      <c r="C250" s="281"/>
      <c r="D250" s="279"/>
      <c r="E250" s="280"/>
      <c r="F250" s="280"/>
      <c r="G250" s="280"/>
      <c r="H250" s="280"/>
      <c r="I250" s="281"/>
      <c r="J250" s="282"/>
      <c r="K250" s="283"/>
      <c r="L250" s="283"/>
      <c r="M250" s="283"/>
      <c r="N250" s="284"/>
      <c r="O250" s="44"/>
      <c r="P250" s="44"/>
      <c r="Q250" s="109"/>
      <c r="R250" s="110" t="str">
        <f t="shared" si="15"/>
        <v/>
      </c>
    </row>
    <row r="251" spans="2:18" ht="16.5" customHeight="1" thickBot="1">
      <c r="B251" s="320">
        <v>75</v>
      </c>
      <c r="C251" s="321"/>
      <c r="D251" s="320"/>
      <c r="E251" s="322"/>
      <c r="F251" s="322"/>
      <c r="G251" s="322"/>
      <c r="H251" s="322"/>
      <c r="I251" s="321"/>
      <c r="J251" s="314"/>
      <c r="K251" s="315"/>
      <c r="L251" s="315"/>
      <c r="M251" s="315"/>
      <c r="N251" s="316"/>
      <c r="O251" s="44"/>
      <c r="P251" s="44"/>
      <c r="Q251" s="109"/>
      <c r="R251" s="110" t="str">
        <f t="shared" si="15"/>
        <v/>
      </c>
    </row>
    <row r="252" spans="2:18" ht="16.5" customHeight="1" thickBot="1">
      <c r="B252" s="323"/>
      <c r="C252" s="324"/>
      <c r="D252" s="323"/>
      <c r="E252" s="325"/>
      <c r="F252" s="325"/>
      <c r="G252" s="325"/>
      <c r="H252" s="325"/>
      <c r="I252" s="324"/>
      <c r="J252" s="317"/>
      <c r="K252" s="318"/>
      <c r="L252" s="318"/>
      <c r="M252" s="318"/>
      <c r="N252" s="319"/>
      <c r="O252" s="46"/>
      <c r="P252" s="120" t="str">
        <f>P112</f>
        <v>Ex-Works</v>
      </c>
      <c r="Q252" s="121" t="s">
        <v>50</v>
      </c>
      <c r="R252" s="122">
        <f>SUM(R227:R251)</f>
        <v>0</v>
      </c>
    </row>
    <row r="253" spans="2:18" ht="20" customHeight="1">
      <c r="P253" s="326"/>
      <c r="Q253" s="326"/>
      <c r="R253" s="123"/>
    </row>
    <row r="254" spans="2:18" ht="16.5" customHeight="1">
      <c r="E254" s="47"/>
      <c r="G254" s="47"/>
    </row>
    <row r="255" spans="2:18" ht="16.5" customHeight="1">
      <c r="E255" s="47"/>
      <c r="G255" s="47"/>
      <c r="H255" s="16" t="s">
        <v>4</v>
      </c>
      <c r="I255" s="47"/>
      <c r="J255" s="47"/>
      <c r="L255" s="47"/>
    </row>
    <row r="256" spans="2:18" ht="16.5" customHeight="1">
      <c r="E256" s="47"/>
      <c r="G256" s="47"/>
      <c r="H256" s="16" t="s">
        <v>5</v>
      </c>
      <c r="I256" s="47"/>
      <c r="J256" s="47"/>
      <c r="L256" s="47"/>
    </row>
    <row r="257" spans="1:17" ht="16.5" customHeight="1">
      <c r="E257" s="47"/>
      <c r="G257" s="47"/>
      <c r="H257" s="48" t="s">
        <v>6</v>
      </c>
      <c r="I257" s="47"/>
      <c r="J257" s="47"/>
      <c r="L257" s="47"/>
    </row>
    <row r="258" spans="1:17" ht="16.5" customHeight="1" thickBot="1">
      <c r="E258" s="47"/>
      <c r="G258" s="47"/>
      <c r="H258" s="39"/>
      <c r="I258" s="38"/>
      <c r="J258" s="38"/>
      <c r="K258" s="39"/>
      <c r="L258" s="38"/>
      <c r="M258" s="39"/>
      <c r="N258" s="39"/>
      <c r="O258" s="39"/>
      <c r="P258" s="39"/>
      <c r="Q258" s="39"/>
    </row>
    <row r="259" spans="1:17" ht="16.5" customHeight="1">
      <c r="E259" s="47"/>
      <c r="G259" s="47"/>
      <c r="I259" s="47"/>
      <c r="J259" s="47"/>
      <c r="L259" s="47"/>
    </row>
    <row r="260" spans="1:17" ht="16.5" customHeight="1">
      <c r="E260" s="47"/>
      <c r="G260" s="47"/>
      <c r="I260" s="47"/>
      <c r="J260" s="47"/>
      <c r="L260" s="47"/>
    </row>
    <row r="261" spans="1:17" ht="16.5" customHeight="1">
      <c r="B261" s="132"/>
      <c r="E261" s="47"/>
      <c r="G261" s="47"/>
      <c r="I261" s="47"/>
      <c r="J261" s="47"/>
      <c r="L261" s="47"/>
    </row>
    <row r="262" spans="1:17" ht="16.5" customHeight="1">
      <c r="B262" s="133"/>
      <c r="E262" s="47"/>
      <c r="G262" s="47"/>
      <c r="I262" s="47"/>
      <c r="J262" s="47"/>
      <c r="L262" s="47"/>
    </row>
    <row r="263" spans="1:17" ht="16.5" customHeight="1">
      <c r="B263" s="134"/>
      <c r="E263" s="47"/>
      <c r="G263" s="47"/>
      <c r="I263" s="47"/>
      <c r="J263" s="47"/>
      <c r="L263" s="47"/>
    </row>
    <row r="264" spans="1:17" ht="16.5" customHeight="1">
      <c r="B264" s="132"/>
      <c r="E264" s="47"/>
      <c r="G264" s="47"/>
      <c r="I264" s="47"/>
      <c r="J264" s="47"/>
      <c r="L264" s="47"/>
    </row>
    <row r="265" spans="1:17" ht="16.5" customHeight="1">
      <c r="B265" s="134"/>
      <c r="E265" s="47"/>
      <c r="G265" s="47"/>
      <c r="I265" s="47"/>
      <c r="J265" s="47"/>
      <c r="L265" s="47"/>
    </row>
    <row r="266" spans="1:17" ht="16.5" customHeight="1">
      <c r="B266" s="132"/>
      <c r="E266" s="47"/>
      <c r="G266" s="47"/>
      <c r="I266" s="47"/>
      <c r="J266" s="47"/>
      <c r="L266" s="47"/>
    </row>
    <row r="267" spans="1:17" ht="16.5" customHeight="1">
      <c r="B267" s="134"/>
      <c r="E267" s="47"/>
      <c r="G267" s="47"/>
      <c r="I267" s="47"/>
      <c r="J267" s="47"/>
      <c r="L267" s="47"/>
    </row>
    <row r="268" spans="1:17" ht="16.5" customHeight="1">
      <c r="B268" s="132"/>
      <c r="E268" s="47"/>
      <c r="G268" s="47"/>
      <c r="I268" s="47"/>
      <c r="J268" s="47"/>
      <c r="L268" s="47"/>
    </row>
    <row r="269" spans="1:17" ht="20">
      <c r="A269" s="130"/>
      <c r="B269" s="132"/>
      <c r="C269" s="130"/>
      <c r="D269" s="130"/>
      <c r="E269" s="130"/>
      <c r="F269" s="130"/>
    </row>
    <row r="270" spans="1:17" ht="25">
      <c r="A270" s="130"/>
      <c r="B270" s="134"/>
      <c r="C270" s="131"/>
      <c r="D270" s="131"/>
      <c r="E270" s="130"/>
      <c r="F270" s="130"/>
    </row>
    <row r="271" spans="1:17" ht="23">
      <c r="A271" s="130"/>
      <c r="B271" s="132"/>
      <c r="C271" s="131"/>
      <c r="D271" s="131"/>
      <c r="E271" s="130"/>
      <c r="F271" s="130"/>
    </row>
    <row r="272" spans="1:17" ht="25">
      <c r="A272" s="130"/>
      <c r="B272" s="133"/>
      <c r="C272" s="131"/>
      <c r="D272" s="131"/>
      <c r="E272" s="130"/>
      <c r="F272" s="130"/>
    </row>
    <row r="273" spans="1:6" ht="23">
      <c r="A273" s="130"/>
      <c r="B273" s="132"/>
      <c r="C273" s="131"/>
      <c r="D273" s="131"/>
      <c r="E273" s="130"/>
      <c r="F273" s="130"/>
    </row>
    <row r="274" spans="1:6" ht="25">
      <c r="A274" s="130"/>
      <c r="B274" s="134"/>
      <c r="C274" s="131"/>
      <c r="D274" s="131"/>
      <c r="E274" s="130"/>
      <c r="F274" s="130"/>
    </row>
    <row r="275" spans="1:6" ht="23">
      <c r="A275" s="130"/>
      <c r="B275" s="132"/>
      <c r="C275" s="131"/>
      <c r="D275" s="131"/>
      <c r="E275" s="130"/>
      <c r="F275" s="130"/>
    </row>
    <row r="276" spans="1:6" ht="25">
      <c r="A276" s="130"/>
      <c r="B276" s="133"/>
      <c r="C276" s="131"/>
      <c r="D276" s="131"/>
      <c r="E276" s="130"/>
      <c r="F276" s="130"/>
    </row>
    <row r="277" spans="1:6" ht="25">
      <c r="A277" s="130"/>
      <c r="B277" s="135"/>
      <c r="C277" s="131"/>
      <c r="D277" s="131"/>
      <c r="E277" s="130"/>
      <c r="F277" s="130"/>
    </row>
    <row r="278" spans="1:6" ht="25">
      <c r="A278" s="130"/>
      <c r="B278" s="134"/>
      <c r="C278" s="131"/>
      <c r="D278" s="131"/>
      <c r="E278" s="130"/>
      <c r="F278" s="130"/>
    </row>
    <row r="279" spans="1:6" ht="23">
      <c r="A279" s="130"/>
      <c r="B279" s="132"/>
      <c r="C279" s="131"/>
      <c r="D279" s="131"/>
      <c r="E279" s="130"/>
      <c r="F279" s="130"/>
    </row>
    <row r="280" spans="1:6" ht="25">
      <c r="A280" s="130"/>
      <c r="B280" s="134"/>
      <c r="C280" s="131"/>
      <c r="D280" s="131"/>
      <c r="E280" s="130"/>
      <c r="F280" s="130"/>
    </row>
    <row r="281" spans="1:6" ht="25">
      <c r="A281" s="130"/>
      <c r="B281" s="134"/>
      <c r="C281" s="131"/>
      <c r="D281" s="131"/>
      <c r="E281" s="130"/>
      <c r="F281" s="130"/>
    </row>
    <row r="282" spans="1:6" ht="23">
      <c r="A282" s="130"/>
      <c r="B282" s="132"/>
      <c r="C282" s="131"/>
      <c r="D282" s="131"/>
      <c r="E282" s="130"/>
      <c r="F282" s="130"/>
    </row>
    <row r="283" spans="1:6" ht="25">
      <c r="A283" s="130"/>
      <c r="B283" s="134"/>
      <c r="C283" s="131"/>
      <c r="D283" s="131"/>
      <c r="E283" s="130"/>
      <c r="F283" s="130"/>
    </row>
    <row r="284" spans="1:6" ht="25">
      <c r="A284" s="130"/>
      <c r="B284" s="134"/>
      <c r="C284" s="131"/>
      <c r="D284" s="131"/>
      <c r="E284" s="130"/>
      <c r="F284" s="130"/>
    </row>
    <row r="285" spans="1:6" ht="23">
      <c r="A285" s="130"/>
      <c r="B285" s="132"/>
      <c r="C285" s="131"/>
      <c r="D285" s="131"/>
      <c r="E285" s="130"/>
      <c r="F285" s="130"/>
    </row>
    <row r="286" spans="1:6" ht="25">
      <c r="A286" s="130"/>
      <c r="B286" s="135"/>
      <c r="C286" s="131"/>
      <c r="D286" s="131"/>
      <c r="E286" s="130"/>
      <c r="F286" s="130"/>
    </row>
    <row r="287" spans="1:6" ht="25">
      <c r="A287" s="130"/>
      <c r="B287" s="134"/>
      <c r="C287" s="131"/>
      <c r="D287" s="131"/>
      <c r="E287" s="130"/>
      <c r="F287" s="130"/>
    </row>
    <row r="288" spans="1:6" ht="23">
      <c r="A288" s="130"/>
      <c r="B288" s="132"/>
      <c r="C288" s="131"/>
      <c r="D288" s="131"/>
      <c r="E288" s="130"/>
      <c r="F288" s="130"/>
    </row>
    <row r="289" spans="1:6" ht="25">
      <c r="A289" s="130"/>
      <c r="B289" s="134"/>
      <c r="C289" s="131"/>
      <c r="D289" s="131"/>
      <c r="E289" s="130"/>
      <c r="F289" s="130"/>
    </row>
    <row r="290" spans="1:6" ht="25">
      <c r="A290" s="130"/>
      <c r="B290" s="134"/>
      <c r="C290" s="131"/>
      <c r="D290" s="131"/>
      <c r="E290" s="130"/>
      <c r="F290" s="130"/>
    </row>
    <row r="291" spans="1:6" ht="23">
      <c r="A291" s="130"/>
      <c r="B291" s="132"/>
      <c r="C291" s="131"/>
      <c r="D291" s="131"/>
      <c r="E291" s="130"/>
      <c r="F291" s="130"/>
    </row>
    <row r="292" spans="1:6" ht="25">
      <c r="A292" s="130"/>
      <c r="B292" s="134"/>
      <c r="C292" s="131"/>
      <c r="D292" s="131"/>
      <c r="E292" s="130"/>
      <c r="F292" s="130"/>
    </row>
    <row r="293" spans="1:6" ht="25">
      <c r="A293" s="130"/>
      <c r="B293" s="134"/>
      <c r="C293" s="131"/>
      <c r="D293" s="131"/>
      <c r="E293" s="130"/>
      <c r="F293" s="130"/>
    </row>
    <row r="294" spans="1:6" ht="23">
      <c r="A294" s="130"/>
      <c r="B294" s="132"/>
      <c r="C294" s="131"/>
      <c r="D294" s="131"/>
      <c r="E294" s="130"/>
      <c r="F294" s="130"/>
    </row>
    <row r="295" spans="1:6">
      <c r="B295" s="136"/>
    </row>
    <row r="296" spans="1:6">
      <c r="B296" s="137"/>
    </row>
  </sheetData>
  <mergeCells count="610">
    <mergeCell ref="J247:N247"/>
    <mergeCell ref="J248:N248"/>
    <mergeCell ref="J249:N249"/>
    <mergeCell ref="J250:N250"/>
    <mergeCell ref="J251:N251"/>
    <mergeCell ref="J252:N252"/>
    <mergeCell ref="J226:N226"/>
    <mergeCell ref="J227:N227"/>
    <mergeCell ref="J228:N228"/>
    <mergeCell ref="J229:N229"/>
    <mergeCell ref="J230:N230"/>
    <mergeCell ref="J231:N231"/>
    <mergeCell ref="J232:N232"/>
    <mergeCell ref="J233:N233"/>
    <mergeCell ref="J234:N234"/>
    <mergeCell ref="J246:N246"/>
    <mergeCell ref="N205:R205"/>
    <mergeCell ref="N208:R208"/>
    <mergeCell ref="N209:R209"/>
    <mergeCell ref="N210:R210"/>
    <mergeCell ref="N212:R212"/>
    <mergeCell ref="N213:R213"/>
    <mergeCell ref="N214:R214"/>
    <mergeCell ref="N215:R215"/>
    <mergeCell ref="N216:R216"/>
    <mergeCell ref="N145:R145"/>
    <mergeCell ref="N146:R146"/>
    <mergeCell ref="N147:R147"/>
    <mergeCell ref="N148:R148"/>
    <mergeCell ref="N149:R149"/>
    <mergeCell ref="N150:R150"/>
    <mergeCell ref="J153:N153"/>
    <mergeCell ref="J154:N154"/>
    <mergeCell ref="J155:N155"/>
    <mergeCell ref="E148:J148"/>
    <mergeCell ref="K148:M148"/>
    <mergeCell ref="P113:Q113"/>
    <mergeCell ref="B132:D132"/>
    <mergeCell ref="K132:M132"/>
    <mergeCell ref="B138:D138"/>
    <mergeCell ref="B133:D133"/>
    <mergeCell ref="N136:R136"/>
    <mergeCell ref="N137:R137"/>
    <mergeCell ref="N138:R138"/>
    <mergeCell ref="B123:R123"/>
    <mergeCell ref="B126:J126"/>
    <mergeCell ref="B134:D134"/>
    <mergeCell ref="K134:M134"/>
    <mergeCell ref="B135:D137"/>
    <mergeCell ref="K135:M137"/>
    <mergeCell ref="B112:C112"/>
    <mergeCell ref="D112:I112"/>
    <mergeCell ref="B104:C104"/>
    <mergeCell ref="D104:I104"/>
    <mergeCell ref="J102:N102"/>
    <mergeCell ref="J103:N103"/>
    <mergeCell ref="J104:N104"/>
    <mergeCell ref="B105:C105"/>
    <mergeCell ref="D105:I105"/>
    <mergeCell ref="B106:C106"/>
    <mergeCell ref="D106:I106"/>
    <mergeCell ref="B107:C107"/>
    <mergeCell ref="D107:I107"/>
    <mergeCell ref="J105:N105"/>
    <mergeCell ref="J106:N106"/>
    <mergeCell ref="J107:N107"/>
    <mergeCell ref="N63:R63"/>
    <mergeCell ref="N64:R64"/>
    <mergeCell ref="N65:R65"/>
    <mergeCell ref="N66:R66"/>
    <mergeCell ref="N67:R67"/>
    <mergeCell ref="N68:R68"/>
    <mergeCell ref="K63:M63"/>
    <mergeCell ref="N69:R69"/>
    <mergeCell ref="N70:R70"/>
    <mergeCell ref="P253:Q253"/>
    <mergeCell ref="B33:J49"/>
    <mergeCell ref="B250:C250"/>
    <mergeCell ref="D250:I250"/>
    <mergeCell ref="B251:C251"/>
    <mergeCell ref="D251:I251"/>
    <mergeCell ref="B252:C252"/>
    <mergeCell ref="D252:I252"/>
    <mergeCell ref="B247:C247"/>
    <mergeCell ref="D247:I247"/>
    <mergeCell ref="B248:C248"/>
    <mergeCell ref="D248:I248"/>
    <mergeCell ref="B249:C249"/>
    <mergeCell ref="D249:I249"/>
    <mergeCell ref="B244:C244"/>
    <mergeCell ref="D244:I244"/>
    <mergeCell ref="B245:C245"/>
    <mergeCell ref="D245:I245"/>
    <mergeCell ref="B246:C246"/>
    <mergeCell ref="D246:I246"/>
    <mergeCell ref="B241:C241"/>
    <mergeCell ref="D241:I241"/>
    <mergeCell ref="L41:P41"/>
    <mergeCell ref="L42:P42"/>
    <mergeCell ref="B242:C242"/>
    <mergeCell ref="D242:I242"/>
    <mergeCell ref="B243:C243"/>
    <mergeCell ref="D243:I243"/>
    <mergeCell ref="J241:N241"/>
    <mergeCell ref="J242:N242"/>
    <mergeCell ref="J243:N243"/>
    <mergeCell ref="J244:N244"/>
    <mergeCell ref="J245:N245"/>
    <mergeCell ref="B238:C238"/>
    <mergeCell ref="D238:I238"/>
    <mergeCell ref="B239:C239"/>
    <mergeCell ref="D239:I239"/>
    <mergeCell ref="B240:C240"/>
    <mergeCell ref="D240:I240"/>
    <mergeCell ref="J238:N238"/>
    <mergeCell ref="J239:N239"/>
    <mergeCell ref="J240:N240"/>
    <mergeCell ref="B235:C235"/>
    <mergeCell ref="D235:I235"/>
    <mergeCell ref="B236:C236"/>
    <mergeCell ref="D236:I236"/>
    <mergeCell ref="B237:C237"/>
    <mergeCell ref="D237:I237"/>
    <mergeCell ref="J235:N235"/>
    <mergeCell ref="J236:N236"/>
    <mergeCell ref="J237:N237"/>
    <mergeCell ref="B232:C232"/>
    <mergeCell ref="D232:I232"/>
    <mergeCell ref="B233:C233"/>
    <mergeCell ref="D233:I233"/>
    <mergeCell ref="B234:C234"/>
    <mergeCell ref="D234:I234"/>
    <mergeCell ref="E219:J219"/>
    <mergeCell ref="B220:D220"/>
    <mergeCell ref="E220:J220"/>
    <mergeCell ref="B231:C231"/>
    <mergeCell ref="D231:I231"/>
    <mergeCell ref="B227:C227"/>
    <mergeCell ref="B228:C228"/>
    <mergeCell ref="D228:I228"/>
    <mergeCell ref="B229:C229"/>
    <mergeCell ref="D229:I229"/>
    <mergeCell ref="B230:C230"/>
    <mergeCell ref="D230:I230"/>
    <mergeCell ref="J223:N223"/>
    <mergeCell ref="J224:N224"/>
    <mergeCell ref="J225:N225"/>
    <mergeCell ref="B223:C226"/>
    <mergeCell ref="D223:I223"/>
    <mergeCell ref="D224:I224"/>
    <mergeCell ref="B209:D209"/>
    <mergeCell ref="E209:J209"/>
    <mergeCell ref="K209:M209"/>
    <mergeCell ref="B210:D210"/>
    <mergeCell ref="E210:J210"/>
    <mergeCell ref="K210:M210"/>
    <mergeCell ref="E212:J212"/>
    <mergeCell ref="P183:Q183"/>
    <mergeCell ref="B193:R193"/>
    <mergeCell ref="B196:J196"/>
    <mergeCell ref="B203:D203"/>
    <mergeCell ref="K203:M203"/>
    <mergeCell ref="B204:D204"/>
    <mergeCell ref="K204:M204"/>
    <mergeCell ref="B205:D207"/>
    <mergeCell ref="K205:M207"/>
    <mergeCell ref="B211:D211"/>
    <mergeCell ref="K211:M211"/>
    <mergeCell ref="B212:D212"/>
    <mergeCell ref="K212:M212"/>
    <mergeCell ref="B208:D208"/>
    <mergeCell ref="E208:J208"/>
    <mergeCell ref="K208:M208"/>
    <mergeCell ref="N206:R206"/>
    <mergeCell ref="B182:C182"/>
    <mergeCell ref="D182:I182"/>
    <mergeCell ref="E206:J206"/>
    <mergeCell ref="E207:J207"/>
    <mergeCell ref="O200:R200"/>
    <mergeCell ref="B180:C180"/>
    <mergeCell ref="D180:I180"/>
    <mergeCell ref="B181:C181"/>
    <mergeCell ref="D181:I181"/>
    <mergeCell ref="B201:D201"/>
    <mergeCell ref="K201:M201"/>
    <mergeCell ref="B202:D202"/>
    <mergeCell ref="E202:J202"/>
    <mergeCell ref="K202:M202"/>
    <mergeCell ref="E203:J203"/>
    <mergeCell ref="E204:J204"/>
    <mergeCell ref="E205:J205"/>
    <mergeCell ref="N207:R207"/>
    <mergeCell ref="J180:N180"/>
    <mergeCell ref="J181:N181"/>
    <mergeCell ref="J182:N182"/>
    <mergeCell ref="N202:R202"/>
    <mergeCell ref="N203:R203"/>
    <mergeCell ref="N204:R204"/>
    <mergeCell ref="N139:R139"/>
    <mergeCell ref="N140:R140"/>
    <mergeCell ref="N142:R142"/>
    <mergeCell ref="N143:R143"/>
    <mergeCell ref="B108:C108"/>
    <mergeCell ref="D108:I108"/>
    <mergeCell ref="B109:C109"/>
    <mergeCell ref="D109:I109"/>
    <mergeCell ref="B110:C110"/>
    <mergeCell ref="D110:I110"/>
    <mergeCell ref="J108:N108"/>
    <mergeCell ref="J109:N109"/>
    <mergeCell ref="J110:N110"/>
    <mergeCell ref="B142:D142"/>
    <mergeCell ref="B143:D143"/>
    <mergeCell ref="J111:N111"/>
    <mergeCell ref="J112:N112"/>
    <mergeCell ref="N132:R132"/>
    <mergeCell ref="N133:R133"/>
    <mergeCell ref="N134:R134"/>
    <mergeCell ref="N135:R135"/>
    <mergeCell ref="O130:R130"/>
    <mergeCell ref="B111:C111"/>
    <mergeCell ref="D111:I111"/>
    <mergeCell ref="B140:D140"/>
    <mergeCell ref="K140:M140"/>
    <mergeCell ref="B131:D131"/>
    <mergeCell ref="K131:M131"/>
    <mergeCell ref="E132:J132"/>
    <mergeCell ref="E139:J139"/>
    <mergeCell ref="E140:J140"/>
    <mergeCell ref="E142:J142"/>
    <mergeCell ref="E143:J143"/>
    <mergeCell ref="K142:M142"/>
    <mergeCell ref="K143:M143"/>
    <mergeCell ref="K138:M138"/>
    <mergeCell ref="E138:J138"/>
    <mergeCell ref="B141:D141"/>
    <mergeCell ref="K141:M141"/>
    <mergeCell ref="E135:J135"/>
    <mergeCell ref="E136:J136"/>
    <mergeCell ref="E137:J137"/>
    <mergeCell ref="K133:M133"/>
    <mergeCell ref="E133:J133"/>
    <mergeCell ref="E134:J134"/>
    <mergeCell ref="B139:D139"/>
    <mergeCell ref="K139:M139"/>
    <mergeCell ref="B101:C101"/>
    <mergeCell ref="D101:I101"/>
    <mergeCell ref="J99:N99"/>
    <mergeCell ref="J100:N100"/>
    <mergeCell ref="J101:N101"/>
    <mergeCell ref="B102:C102"/>
    <mergeCell ref="D102:I102"/>
    <mergeCell ref="B103:C103"/>
    <mergeCell ref="D103:I103"/>
    <mergeCell ref="B98:C98"/>
    <mergeCell ref="D98:I98"/>
    <mergeCell ref="J96:N96"/>
    <mergeCell ref="J97:N97"/>
    <mergeCell ref="J98:N98"/>
    <mergeCell ref="B99:C99"/>
    <mergeCell ref="D99:I99"/>
    <mergeCell ref="B100:C100"/>
    <mergeCell ref="D100:I100"/>
    <mergeCell ref="N72:R72"/>
    <mergeCell ref="B95:C95"/>
    <mergeCell ref="D95:I95"/>
    <mergeCell ref="J93:N93"/>
    <mergeCell ref="J94:N94"/>
    <mergeCell ref="J95:N95"/>
    <mergeCell ref="B96:C96"/>
    <mergeCell ref="D96:I96"/>
    <mergeCell ref="B97:C97"/>
    <mergeCell ref="D97:I97"/>
    <mergeCell ref="N73:R73"/>
    <mergeCell ref="N74:R74"/>
    <mergeCell ref="N75:R75"/>
    <mergeCell ref="N76:R76"/>
    <mergeCell ref="N77:R77"/>
    <mergeCell ref="N78:R78"/>
    <mergeCell ref="N79:R79"/>
    <mergeCell ref="N80:R80"/>
    <mergeCell ref="E144:J144"/>
    <mergeCell ref="B78:D78"/>
    <mergeCell ref="K78:M78"/>
    <mergeCell ref="E74:J74"/>
    <mergeCell ref="B65:D67"/>
    <mergeCell ref="K65:M67"/>
    <mergeCell ref="B93:C93"/>
    <mergeCell ref="D93:I93"/>
    <mergeCell ref="B94:C94"/>
    <mergeCell ref="D94:I94"/>
    <mergeCell ref="J83:N83"/>
    <mergeCell ref="J84:N84"/>
    <mergeCell ref="J85:N85"/>
    <mergeCell ref="J86:N86"/>
    <mergeCell ref="J87:N87"/>
    <mergeCell ref="J88:N88"/>
    <mergeCell ref="J89:N89"/>
    <mergeCell ref="J90:N90"/>
    <mergeCell ref="J91:N91"/>
    <mergeCell ref="J92:N92"/>
    <mergeCell ref="E72:J72"/>
    <mergeCell ref="K79:M79"/>
    <mergeCell ref="B72:D72"/>
    <mergeCell ref="K72:M72"/>
    <mergeCell ref="K150:M150"/>
    <mergeCell ref="B153:C156"/>
    <mergeCell ref="B148:D148"/>
    <mergeCell ref="B149:D149"/>
    <mergeCell ref="E149:J149"/>
    <mergeCell ref="K149:M149"/>
    <mergeCell ref="E145:J145"/>
    <mergeCell ref="E146:J146"/>
    <mergeCell ref="E147:J147"/>
    <mergeCell ref="D177:I177"/>
    <mergeCell ref="B171:C171"/>
    <mergeCell ref="J157:N157"/>
    <mergeCell ref="J158:N158"/>
    <mergeCell ref="J159:N159"/>
    <mergeCell ref="J160:N160"/>
    <mergeCell ref="J161:N161"/>
    <mergeCell ref="J162:N162"/>
    <mergeCell ref="D154:I154"/>
    <mergeCell ref="D155:I155"/>
    <mergeCell ref="D156:I156"/>
    <mergeCell ref="D158:I158"/>
    <mergeCell ref="D159:I159"/>
    <mergeCell ref="D160:I160"/>
    <mergeCell ref="D161:I161"/>
    <mergeCell ref="J176:N176"/>
    <mergeCell ref="J177:N177"/>
    <mergeCell ref="N218:R218"/>
    <mergeCell ref="N219:R219"/>
    <mergeCell ref="N220:R220"/>
    <mergeCell ref="B214:D214"/>
    <mergeCell ref="E214:J214"/>
    <mergeCell ref="K214:M214"/>
    <mergeCell ref="B215:D217"/>
    <mergeCell ref="E215:J215"/>
    <mergeCell ref="K215:M217"/>
    <mergeCell ref="E216:J216"/>
    <mergeCell ref="E217:J217"/>
    <mergeCell ref="K220:M220"/>
    <mergeCell ref="B218:D218"/>
    <mergeCell ref="K218:M218"/>
    <mergeCell ref="B219:D219"/>
    <mergeCell ref="K219:M219"/>
    <mergeCell ref="E218:J218"/>
    <mergeCell ref="N217:R217"/>
    <mergeCell ref="D225:I225"/>
    <mergeCell ref="D226:I226"/>
    <mergeCell ref="E75:J75"/>
    <mergeCell ref="E76:J76"/>
    <mergeCell ref="E77:J77"/>
    <mergeCell ref="E78:J78"/>
    <mergeCell ref="E80:J80"/>
    <mergeCell ref="B74:D74"/>
    <mergeCell ref="B213:D213"/>
    <mergeCell ref="D89:I89"/>
    <mergeCell ref="B83:C86"/>
    <mergeCell ref="D83:I83"/>
    <mergeCell ref="D84:I84"/>
    <mergeCell ref="B80:D80"/>
    <mergeCell ref="D86:I86"/>
    <mergeCell ref="B87:C87"/>
    <mergeCell ref="B88:C88"/>
    <mergeCell ref="D88:I88"/>
    <mergeCell ref="B92:C92"/>
    <mergeCell ref="D92:I92"/>
    <mergeCell ref="D85:I85"/>
    <mergeCell ref="B89:C89"/>
    <mergeCell ref="B75:D77"/>
    <mergeCell ref="B167:C167"/>
    <mergeCell ref="K213:M213"/>
    <mergeCell ref="E213:J213"/>
    <mergeCell ref="B176:C176"/>
    <mergeCell ref="B177:C177"/>
    <mergeCell ref="B178:C178"/>
    <mergeCell ref="B179:C179"/>
    <mergeCell ref="D153:I153"/>
    <mergeCell ref="B157:C157"/>
    <mergeCell ref="B158:C158"/>
    <mergeCell ref="B159:C159"/>
    <mergeCell ref="B160:C160"/>
    <mergeCell ref="B161:C161"/>
    <mergeCell ref="B162:C162"/>
    <mergeCell ref="B163:C163"/>
    <mergeCell ref="B164:C164"/>
    <mergeCell ref="B165:C165"/>
    <mergeCell ref="B166:C166"/>
    <mergeCell ref="J175:N175"/>
    <mergeCell ref="B168:C168"/>
    <mergeCell ref="B169:C169"/>
    <mergeCell ref="B170:C170"/>
    <mergeCell ref="D174:I174"/>
    <mergeCell ref="D175:I175"/>
    <mergeCell ref="D176:I176"/>
    <mergeCell ref="K74:M74"/>
    <mergeCell ref="K71:M71"/>
    <mergeCell ref="B63:D63"/>
    <mergeCell ref="B64:D64"/>
    <mergeCell ref="B68:D68"/>
    <mergeCell ref="K68:M68"/>
    <mergeCell ref="E66:J66"/>
    <mergeCell ref="E67:J67"/>
    <mergeCell ref="E68:J68"/>
    <mergeCell ref="E69:J69"/>
    <mergeCell ref="E70:J70"/>
    <mergeCell ref="K64:M64"/>
    <mergeCell ref="B69:D69"/>
    <mergeCell ref="B70:D70"/>
    <mergeCell ref="B71:D71"/>
    <mergeCell ref="K69:M69"/>
    <mergeCell ref="K70:M70"/>
    <mergeCell ref="E63:J63"/>
    <mergeCell ref="E64:J64"/>
    <mergeCell ref="B73:D73"/>
    <mergeCell ref="E73:J73"/>
    <mergeCell ref="K73:M73"/>
    <mergeCell ref="K75:M77"/>
    <mergeCell ref="B90:C90"/>
    <mergeCell ref="D90:I90"/>
    <mergeCell ref="B91:C91"/>
    <mergeCell ref="D91:I91"/>
    <mergeCell ref="B175:C175"/>
    <mergeCell ref="B172:C172"/>
    <mergeCell ref="D168:I168"/>
    <mergeCell ref="D169:I169"/>
    <mergeCell ref="D170:I170"/>
    <mergeCell ref="D171:I171"/>
    <mergeCell ref="D172:I172"/>
    <mergeCell ref="B173:C173"/>
    <mergeCell ref="B174:C174"/>
    <mergeCell ref="J171:N171"/>
    <mergeCell ref="J172:N172"/>
    <mergeCell ref="J173:N173"/>
    <mergeCell ref="J174:N174"/>
    <mergeCell ref="B144:D144"/>
    <mergeCell ref="K144:M144"/>
    <mergeCell ref="B145:D147"/>
    <mergeCell ref="K145:M147"/>
    <mergeCell ref="B150:D150"/>
    <mergeCell ref="E150:J150"/>
    <mergeCell ref="N144:R144"/>
    <mergeCell ref="J156:N156"/>
    <mergeCell ref="B79:D79"/>
    <mergeCell ref="E79:J79"/>
    <mergeCell ref="Q35:R35"/>
    <mergeCell ref="D178:I178"/>
    <mergeCell ref="D179:I179"/>
    <mergeCell ref="J178:N178"/>
    <mergeCell ref="J179:N179"/>
    <mergeCell ref="D173:I173"/>
    <mergeCell ref="D162:I162"/>
    <mergeCell ref="D163:I163"/>
    <mergeCell ref="D164:I164"/>
    <mergeCell ref="D165:I165"/>
    <mergeCell ref="D166:I166"/>
    <mergeCell ref="D167:I167"/>
    <mergeCell ref="J163:N163"/>
    <mergeCell ref="J164:N164"/>
    <mergeCell ref="J165:N165"/>
    <mergeCell ref="J166:N166"/>
    <mergeCell ref="J167:N167"/>
    <mergeCell ref="J168:N168"/>
    <mergeCell ref="J169:N169"/>
    <mergeCell ref="J170:N170"/>
    <mergeCell ref="E62:J62"/>
    <mergeCell ref="B62:D62"/>
    <mergeCell ref="K80:M80"/>
    <mergeCell ref="B30:E30"/>
    <mergeCell ref="G30:H30"/>
    <mergeCell ref="I30:K30"/>
    <mergeCell ref="L30:M30"/>
    <mergeCell ref="B31:E31"/>
    <mergeCell ref="G31:M31"/>
    <mergeCell ref="L39:P39"/>
    <mergeCell ref="L46:P46"/>
    <mergeCell ref="L33:P33"/>
    <mergeCell ref="E65:J65"/>
    <mergeCell ref="L45:P45"/>
    <mergeCell ref="L37:P37"/>
    <mergeCell ref="L34:O34"/>
    <mergeCell ref="B53:R53"/>
    <mergeCell ref="B56:J56"/>
    <mergeCell ref="B61:D61"/>
    <mergeCell ref="K61:M61"/>
    <mergeCell ref="Q34:R34"/>
    <mergeCell ref="Q45:R45"/>
    <mergeCell ref="Q33:R33"/>
    <mergeCell ref="L35:P35"/>
    <mergeCell ref="F60:J60"/>
    <mergeCell ref="F58:J58"/>
    <mergeCell ref="L43:P43"/>
    <mergeCell ref="L44:P44"/>
    <mergeCell ref="Q41:R41"/>
    <mergeCell ref="Q42:R42"/>
    <mergeCell ref="Q43:R43"/>
    <mergeCell ref="Q44:R44"/>
    <mergeCell ref="L40:P40"/>
    <mergeCell ref="Q40:R40"/>
    <mergeCell ref="L36:P36"/>
    <mergeCell ref="Q36:R36"/>
    <mergeCell ref="L38:P38"/>
    <mergeCell ref="Q38:R38"/>
    <mergeCell ref="Q39:R39"/>
    <mergeCell ref="Q46:R46"/>
    <mergeCell ref="N62:R62"/>
    <mergeCell ref="L47:P47"/>
    <mergeCell ref="Q47:R47"/>
    <mergeCell ref="Q37:R37"/>
    <mergeCell ref="K62:M62"/>
    <mergeCell ref="B28:E28"/>
    <mergeCell ref="G28:H28"/>
    <mergeCell ref="I28:K28"/>
    <mergeCell ref="L28:M28"/>
    <mergeCell ref="B29:E29"/>
    <mergeCell ref="G29:H29"/>
    <mergeCell ref="I29:K29"/>
    <mergeCell ref="L29:M29"/>
    <mergeCell ref="B26:E26"/>
    <mergeCell ref="G26:H26"/>
    <mergeCell ref="I26:K26"/>
    <mergeCell ref="L26:M26"/>
    <mergeCell ref="B27:E27"/>
    <mergeCell ref="G27:H27"/>
    <mergeCell ref="I27:K27"/>
    <mergeCell ref="L27:M27"/>
    <mergeCell ref="B15:E15"/>
    <mergeCell ref="G15:H15"/>
    <mergeCell ref="I15:K15"/>
    <mergeCell ref="L15:M15"/>
    <mergeCell ref="B20:E20"/>
    <mergeCell ref="G20:H20"/>
    <mergeCell ref="I20:K20"/>
    <mergeCell ref="L20:M20"/>
    <mergeCell ref="B21:E21"/>
    <mergeCell ref="G21:H21"/>
    <mergeCell ref="I21:K21"/>
    <mergeCell ref="L21:M21"/>
    <mergeCell ref="B18:E18"/>
    <mergeCell ref="G18:H18"/>
    <mergeCell ref="I18:K18"/>
    <mergeCell ref="L18:M18"/>
    <mergeCell ref="B19:E19"/>
    <mergeCell ref="G19:H19"/>
    <mergeCell ref="I19:K19"/>
    <mergeCell ref="L19:M19"/>
    <mergeCell ref="B16:E16"/>
    <mergeCell ref="G16:H16"/>
    <mergeCell ref="I16:K16"/>
    <mergeCell ref="L16:M16"/>
    <mergeCell ref="I17:K17"/>
    <mergeCell ref="L17:M17"/>
    <mergeCell ref="B24:E24"/>
    <mergeCell ref="G24:H24"/>
    <mergeCell ref="I24:K24"/>
    <mergeCell ref="L24:M24"/>
    <mergeCell ref="B25:E25"/>
    <mergeCell ref="G25:H25"/>
    <mergeCell ref="I25:K25"/>
    <mergeCell ref="L25:M25"/>
    <mergeCell ref="B22:E22"/>
    <mergeCell ref="G22:H22"/>
    <mergeCell ref="I22:K22"/>
    <mergeCell ref="L22:M22"/>
    <mergeCell ref="B23:E23"/>
    <mergeCell ref="G23:H23"/>
    <mergeCell ref="I23:K23"/>
    <mergeCell ref="L23:M23"/>
    <mergeCell ref="B17:E17"/>
    <mergeCell ref="G17:H17"/>
    <mergeCell ref="B1:R1"/>
    <mergeCell ref="B6:E7"/>
    <mergeCell ref="Q9:Q10"/>
    <mergeCell ref="R9:R10"/>
    <mergeCell ref="G10:H10"/>
    <mergeCell ref="I10:K10"/>
    <mergeCell ref="L10:M10"/>
    <mergeCell ref="P9:P10"/>
    <mergeCell ref="O9:O10"/>
    <mergeCell ref="H7:I7"/>
    <mergeCell ref="L7:M7"/>
    <mergeCell ref="J7:K7"/>
    <mergeCell ref="N9:N10"/>
    <mergeCell ref="F6:N6"/>
    <mergeCell ref="O5:O7"/>
    <mergeCell ref="P5:P7"/>
    <mergeCell ref="Q5:R5"/>
    <mergeCell ref="F5:N5"/>
    <mergeCell ref="B11:E11"/>
    <mergeCell ref="G11:H11"/>
    <mergeCell ref="I11:K11"/>
    <mergeCell ref="L11:M11"/>
    <mergeCell ref="B14:E14"/>
    <mergeCell ref="B8:E8"/>
    <mergeCell ref="B9:E10"/>
    <mergeCell ref="F9:F10"/>
    <mergeCell ref="G9:M9"/>
    <mergeCell ref="B12:E12"/>
    <mergeCell ref="G12:H12"/>
    <mergeCell ref="I12:K12"/>
    <mergeCell ref="L12:M12"/>
    <mergeCell ref="B13:E13"/>
    <mergeCell ref="G13:H13"/>
    <mergeCell ref="I13:K13"/>
    <mergeCell ref="L13:M13"/>
    <mergeCell ref="G14:H14"/>
    <mergeCell ref="I14:K14"/>
    <mergeCell ref="L14:M14"/>
  </mergeCells>
  <phoneticPr fontId="2"/>
  <pageMargins left="0.27559055118110237" right="0.15748031496062992" top="7.874015748031496E-2" bottom="7.874015748031496E-2" header="0.51181102362204722" footer="0.19685039370078741"/>
  <pageSetup paperSize="9" scale="65" orientation="portrait" verticalDpi="4294967292" r:id="rId1"/>
  <headerFooter alignWithMargins="0"/>
  <rowBreaks count="4" manualBreakCount="4">
    <brk id="50" max="16383" man="1"/>
    <brk id="120" max="16383" man="1"/>
    <brk id="190" max="16383" man="1"/>
    <brk id="259" max="16" man="1"/>
  </rowBreaks>
  <ignoredErrors>
    <ignoredError sqref="B15 Q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6</xdr:col>
                    <xdr:colOff>165100</xdr:colOff>
                    <xdr:row>5</xdr:row>
                    <xdr:rowOff>215900</xdr:rowOff>
                  </from>
                  <to>
                    <xdr:col>6</xdr:col>
                    <xdr:colOff>546100</xdr:colOff>
                    <xdr:row>7</xdr:row>
                    <xdr:rowOff>114300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9</xdr:col>
                    <xdr:colOff>215900</xdr:colOff>
                    <xdr:row>5</xdr:row>
                    <xdr:rowOff>215900</xdr:rowOff>
                  </from>
                  <to>
                    <xdr:col>10</xdr:col>
                    <xdr:colOff>292100</xdr:colOff>
                    <xdr:row>7</xdr:row>
                    <xdr:rowOff>101600</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1</xdr:col>
                    <xdr:colOff>292100</xdr:colOff>
                    <xdr:row>48</xdr:row>
                    <xdr:rowOff>292100</xdr:rowOff>
                  </from>
                  <to>
                    <xdr:col>1</xdr:col>
                    <xdr:colOff>698500</xdr:colOff>
                    <xdr:row>49</xdr:row>
                    <xdr:rowOff>228600</xdr:rowOff>
                  </to>
                </anchor>
              </controlPr>
            </control>
          </mc:Choice>
        </mc:AlternateContent>
        <mc:AlternateContent xmlns:mc="http://schemas.openxmlformats.org/markup-compatibility/2006">
          <mc:Choice Requires="x14">
            <control shapeId="2122" r:id="rId7" name="Check Box 74">
              <controlPr defaultSize="0" autoFill="0" autoLine="0" autoPict="0">
                <anchor moveWithCells="1">
                  <from>
                    <xdr:col>13</xdr:col>
                    <xdr:colOff>139700</xdr:colOff>
                    <xdr:row>6</xdr:row>
                    <xdr:rowOff>0</xdr:rowOff>
                  </from>
                  <to>
                    <xdr:col>13</xdr:col>
                    <xdr:colOff>533400</xdr:colOff>
                    <xdr:row>6</xdr:row>
                    <xdr:rowOff>266700</xdr:rowOff>
                  </to>
                </anchor>
              </controlPr>
            </control>
          </mc:Choice>
        </mc:AlternateContent>
        <mc:AlternateContent xmlns:mc="http://schemas.openxmlformats.org/markup-compatibility/2006">
          <mc:Choice Requires="x14">
            <control shapeId="2123" r:id="rId8" name="Check Box 75">
              <controlPr defaultSize="0" autoFill="0" autoLine="0" autoPict="0">
                <anchor moveWithCells="1">
                  <from>
                    <xdr:col>15</xdr:col>
                    <xdr:colOff>304800</xdr:colOff>
                    <xdr:row>4</xdr:row>
                    <xdr:rowOff>292100</xdr:rowOff>
                  </from>
                  <to>
                    <xdr:col>16</xdr:col>
                    <xdr:colOff>25400</xdr:colOff>
                    <xdr:row>5</xdr:row>
                    <xdr:rowOff>304800</xdr:rowOff>
                  </to>
                </anchor>
              </controlPr>
            </control>
          </mc:Choice>
        </mc:AlternateContent>
        <mc:AlternateContent xmlns:mc="http://schemas.openxmlformats.org/markup-compatibility/2006">
          <mc:Choice Requires="x14">
            <control shapeId="2124" r:id="rId9" name="Check Box 76">
              <controlPr defaultSize="0" autoFill="0" autoLine="0" autoPict="0">
                <anchor moveWithCells="1">
                  <from>
                    <xdr:col>17</xdr:col>
                    <xdr:colOff>381000</xdr:colOff>
                    <xdr:row>5</xdr:row>
                    <xdr:rowOff>25400</xdr:rowOff>
                  </from>
                  <to>
                    <xdr:col>17</xdr:col>
                    <xdr:colOff>914400</xdr:colOff>
                    <xdr:row>5</xdr:row>
                    <xdr:rowOff>292100</xdr:rowOff>
                  </to>
                </anchor>
              </controlPr>
            </control>
          </mc:Choice>
        </mc:AlternateContent>
        <mc:AlternateContent xmlns:mc="http://schemas.openxmlformats.org/markup-compatibility/2006">
          <mc:Choice Requires="x14">
            <control shapeId="2125" r:id="rId10" name="Check Box 77">
              <controlPr defaultSize="0" autoFill="0" autoLine="0" autoPict="0">
                <anchor moveWithCells="1">
                  <from>
                    <xdr:col>17</xdr:col>
                    <xdr:colOff>381000</xdr:colOff>
                    <xdr:row>6</xdr:row>
                    <xdr:rowOff>63500</xdr:rowOff>
                  </from>
                  <to>
                    <xdr:col>17</xdr:col>
                    <xdr:colOff>927100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3203"/>
  <sheetViews>
    <sheetView zoomScaleNormal="100" workbookViewId="0">
      <selection activeCell="B3" sqref="B3"/>
    </sheetView>
  </sheetViews>
  <sheetFormatPr baseColWidth="10" defaultColWidth="13.140625" defaultRowHeight="14.5" customHeight="1"/>
  <cols>
    <col min="1" max="2" width="9.42578125" style="9" customWidth="1"/>
    <col min="3" max="3" width="10.85546875" style="3" customWidth="1"/>
    <col min="4" max="4" width="5.85546875" style="3" customWidth="1"/>
    <col min="5" max="5" width="9.140625" style="90" customWidth="1"/>
    <col min="6" max="6" width="9.140625" style="3" customWidth="1"/>
    <col min="7" max="9" width="9.42578125" style="3" customWidth="1"/>
    <col min="10" max="10" width="8.140625" style="3" customWidth="1"/>
    <col min="11" max="11" width="8.140625" style="12" customWidth="1"/>
    <col min="12" max="13" width="5.42578125" style="3" customWidth="1"/>
    <col min="14" max="14" width="2.7109375" style="3" customWidth="1"/>
    <col min="15" max="15" width="13.140625" style="60"/>
    <col min="16" max="16" width="13.140625" style="59"/>
    <col min="17" max="16384" width="13.140625" style="3"/>
  </cols>
  <sheetData>
    <row r="1" spans="1:18" ht="14.5" customHeight="1" thickBot="1">
      <c r="A1" s="1" t="s">
        <v>7</v>
      </c>
      <c r="B1" s="2" t="s">
        <v>9</v>
      </c>
      <c r="D1" s="152">
        <v>1</v>
      </c>
      <c r="E1" s="153">
        <v>2</v>
      </c>
      <c r="F1" s="5" t="s">
        <v>42</v>
      </c>
      <c r="G1" s="67" t="s">
        <v>37</v>
      </c>
      <c r="H1" s="67" t="s">
        <v>29</v>
      </c>
      <c r="I1" s="68" t="s">
        <v>30</v>
      </c>
      <c r="J1" s="81" t="s">
        <v>43</v>
      </c>
      <c r="K1" s="81" t="s">
        <v>44</v>
      </c>
      <c r="L1" s="75" t="s">
        <v>43</v>
      </c>
      <c r="M1" s="6" t="s">
        <v>44</v>
      </c>
      <c r="O1" s="59" t="s">
        <v>40</v>
      </c>
    </row>
    <row r="2" spans="1:18" ht="14.5" customHeight="1" thickTop="1" thickBot="1">
      <c r="A2" s="7">
        <f>出荷依頼申込書!Q31</f>
        <v>30</v>
      </c>
      <c r="B2" s="88">
        <f>IF(A2&lt;680,VLOOKUP(A2,D1:E3003,2),A2*2.99)</f>
        <v>193.34</v>
      </c>
      <c r="D2" s="154">
        <v>1</v>
      </c>
      <c r="E2" s="155">
        <v>29</v>
      </c>
      <c r="F2" s="149">
        <v>1</v>
      </c>
      <c r="G2" s="69">
        <f>出荷依頼申込書!G11</f>
        <v>22</v>
      </c>
      <c r="H2" s="69">
        <f>出荷依頼申込書!I11</f>
        <v>15</v>
      </c>
      <c r="I2" s="69">
        <f>出荷依頼申込書!L11</f>
        <v>17</v>
      </c>
      <c r="J2" s="70">
        <f>MAX(G2:I2)+((SMALL(G2:I2,1)+SMALL(G2:I2,2))*2)</f>
        <v>86</v>
      </c>
      <c r="K2" s="101">
        <f>VLOOKUP(J2,L2:M421,2)</f>
        <v>0</v>
      </c>
      <c r="L2" s="76">
        <v>0</v>
      </c>
      <c r="M2" s="10">
        <v>0</v>
      </c>
      <c r="N2" s="11"/>
      <c r="O2" s="78" t="s">
        <v>45</v>
      </c>
      <c r="P2" s="79" t="s">
        <v>46</v>
      </c>
      <c r="R2" s="66"/>
    </row>
    <row r="3" spans="1:18" ht="14.5" customHeight="1">
      <c r="A3" s="12"/>
      <c r="D3" s="154">
        <v>1</v>
      </c>
      <c r="E3" s="155">
        <v>29</v>
      </c>
      <c r="F3" s="150">
        <v>2</v>
      </c>
      <c r="G3" s="71">
        <f>出荷依頼申込書!G12</f>
        <v>0</v>
      </c>
      <c r="H3" s="71">
        <f>出荷依頼申込書!I12</f>
        <v>0</v>
      </c>
      <c r="I3" s="71">
        <f>出荷依頼申込書!L12</f>
        <v>0</v>
      </c>
      <c r="J3" s="72">
        <f t="shared" ref="J3:J21" si="0">MAX(G3:I3)+((SMALL(G3:I3,1)+SMALL(G3:I3,2))*2)</f>
        <v>0</v>
      </c>
      <c r="K3" s="82">
        <f>VLOOKUP(J3,L2:M421,2)</f>
        <v>0</v>
      </c>
      <c r="L3" s="77">
        <v>1</v>
      </c>
      <c r="M3" s="10">
        <v>0</v>
      </c>
      <c r="N3" s="11"/>
      <c r="O3" s="91">
        <f>(出荷依頼申込書!R113)*0.02</f>
        <v>760.80000000000007</v>
      </c>
      <c r="P3" s="91" t="e">
        <f>IF(出荷依頼申込書!#REF!=TRUE,IF(O3&lt;5.99,"$5.99",O3),0)</f>
        <v>#REF!</v>
      </c>
    </row>
    <row r="4" spans="1:18" ht="14.5" customHeight="1">
      <c r="A4" s="3"/>
      <c r="D4" s="154">
        <v>2</v>
      </c>
      <c r="E4" s="155">
        <v>36.14</v>
      </c>
      <c r="F4" s="150">
        <v>3</v>
      </c>
      <c r="G4" s="71">
        <f>出荷依頼申込書!G13</f>
        <v>0</v>
      </c>
      <c r="H4" s="71">
        <f>出荷依頼申込書!I13</f>
        <v>0</v>
      </c>
      <c r="I4" s="71">
        <f>出荷依頼申込書!L13</f>
        <v>0</v>
      </c>
      <c r="J4" s="72">
        <f t="shared" si="0"/>
        <v>0</v>
      </c>
      <c r="K4" s="82">
        <f>VLOOKUP(J4,L1:M421,2)</f>
        <v>0</v>
      </c>
      <c r="L4" s="77">
        <v>2</v>
      </c>
      <c r="M4" s="10">
        <v>0</v>
      </c>
      <c r="N4" s="11"/>
      <c r="O4" s="61"/>
    </row>
    <row r="5" spans="1:18" ht="14.5" customHeight="1">
      <c r="D5" s="154">
        <v>2</v>
      </c>
      <c r="E5" s="155">
        <v>36.14</v>
      </c>
      <c r="F5" s="150">
        <v>4</v>
      </c>
      <c r="G5" s="71">
        <f>出荷依頼申込書!G14</f>
        <v>0</v>
      </c>
      <c r="H5" s="71">
        <f>出荷依頼申込書!I14</f>
        <v>0</v>
      </c>
      <c r="I5" s="71">
        <f>出荷依頼申込書!L14</f>
        <v>0</v>
      </c>
      <c r="J5" s="72">
        <f t="shared" si="0"/>
        <v>0</v>
      </c>
      <c r="K5" s="82">
        <f>VLOOKUP(J5,L1:M421,2)</f>
        <v>0</v>
      </c>
      <c r="L5" s="77">
        <v>3</v>
      </c>
      <c r="M5" s="10">
        <v>0</v>
      </c>
      <c r="N5" s="11"/>
      <c r="O5" s="80"/>
    </row>
    <row r="6" spans="1:18" ht="14.5" customHeight="1">
      <c r="D6" s="154">
        <v>3</v>
      </c>
      <c r="E6" s="155">
        <v>45.94</v>
      </c>
      <c r="F6" s="150">
        <v>5</v>
      </c>
      <c r="G6" s="71">
        <f>出荷依頼申込書!G15</f>
        <v>0</v>
      </c>
      <c r="H6" s="71">
        <f>出荷依頼申込書!I15</f>
        <v>0</v>
      </c>
      <c r="I6" s="71">
        <f>出荷依頼申込書!L15</f>
        <v>0</v>
      </c>
      <c r="J6" s="72">
        <f t="shared" si="0"/>
        <v>0</v>
      </c>
      <c r="K6" s="82">
        <f>VLOOKUP(J6,L1:M421,2)</f>
        <v>0</v>
      </c>
      <c r="L6" s="77">
        <v>4</v>
      </c>
      <c r="M6" s="10">
        <v>0</v>
      </c>
      <c r="N6" s="11"/>
    </row>
    <row r="7" spans="1:18" ht="14.5" customHeight="1">
      <c r="D7" s="154">
        <v>3</v>
      </c>
      <c r="E7" s="155">
        <v>45.94</v>
      </c>
      <c r="F7" s="150">
        <v>6</v>
      </c>
      <c r="G7" s="71">
        <f>出荷依頼申込書!G16</f>
        <v>0</v>
      </c>
      <c r="H7" s="71">
        <f>出荷依頼申込書!I16</f>
        <v>0</v>
      </c>
      <c r="I7" s="71">
        <f>出荷依頼申込書!L16</f>
        <v>0</v>
      </c>
      <c r="J7" s="72">
        <f t="shared" si="0"/>
        <v>0</v>
      </c>
      <c r="K7" s="82">
        <f>VLOOKUP(J7,L1:M421,2)</f>
        <v>0</v>
      </c>
      <c r="L7" s="10">
        <v>5</v>
      </c>
      <c r="M7" s="10">
        <v>0</v>
      </c>
      <c r="N7" s="11"/>
    </row>
    <row r="8" spans="1:18" ht="14.5" customHeight="1">
      <c r="D8" s="154">
        <v>4</v>
      </c>
      <c r="E8" s="155">
        <v>46.83</v>
      </c>
      <c r="F8" s="150">
        <v>7</v>
      </c>
      <c r="G8" s="71">
        <f>出荷依頼申込書!G17</f>
        <v>0</v>
      </c>
      <c r="H8" s="71">
        <f>出荷依頼申込書!I17</f>
        <v>0</v>
      </c>
      <c r="I8" s="71">
        <f>出荷依頼申込書!L17</f>
        <v>0</v>
      </c>
      <c r="J8" s="72">
        <f t="shared" si="0"/>
        <v>0</v>
      </c>
      <c r="K8" s="82">
        <f>VLOOKUP(J8,L1:M421,2)</f>
        <v>0</v>
      </c>
      <c r="L8" s="14">
        <v>6</v>
      </c>
      <c r="M8" s="14">
        <v>0</v>
      </c>
      <c r="N8" s="11"/>
    </row>
    <row r="9" spans="1:18" ht="14.5" customHeight="1">
      <c r="D9" s="154">
        <v>4</v>
      </c>
      <c r="E9" s="155">
        <v>46.83</v>
      </c>
      <c r="F9" s="150">
        <v>8</v>
      </c>
      <c r="G9" s="71">
        <f>出荷依頼申込書!G18</f>
        <v>0</v>
      </c>
      <c r="H9" s="71">
        <f>出荷依頼申込書!I18</f>
        <v>0</v>
      </c>
      <c r="I9" s="71">
        <f>出荷依頼申込書!L18</f>
        <v>0</v>
      </c>
      <c r="J9" s="72">
        <f t="shared" si="0"/>
        <v>0</v>
      </c>
      <c r="K9" s="82">
        <f>VLOOKUP(J9,L1:M421,2)</f>
        <v>0</v>
      </c>
      <c r="L9" s="14">
        <v>7</v>
      </c>
      <c r="M9" s="14">
        <v>0</v>
      </c>
      <c r="N9" s="11"/>
    </row>
    <row r="10" spans="1:18" ht="14.5" customHeight="1">
      <c r="D10" s="154">
        <v>5</v>
      </c>
      <c r="E10" s="155">
        <v>55.74</v>
      </c>
      <c r="F10" s="150">
        <v>9</v>
      </c>
      <c r="G10" s="71">
        <f>出荷依頼申込書!G19</f>
        <v>0</v>
      </c>
      <c r="H10" s="71">
        <f>出荷依頼申込書!I19</f>
        <v>0</v>
      </c>
      <c r="I10" s="71">
        <f>出荷依頼申込書!L19</f>
        <v>0</v>
      </c>
      <c r="J10" s="72">
        <f t="shared" si="0"/>
        <v>0</v>
      </c>
      <c r="K10" s="82">
        <f>VLOOKUP(J10,L1:M421,2)</f>
        <v>0</v>
      </c>
      <c r="L10" s="14">
        <v>8</v>
      </c>
      <c r="M10" s="14">
        <v>0</v>
      </c>
      <c r="N10" s="11"/>
    </row>
    <row r="11" spans="1:18" ht="14.5" customHeight="1">
      <c r="D11" s="154">
        <v>5</v>
      </c>
      <c r="E11" s="155">
        <v>55.74</v>
      </c>
      <c r="F11" s="150">
        <v>10</v>
      </c>
      <c r="G11" s="71">
        <f>出荷依頼申込書!G20</f>
        <v>0</v>
      </c>
      <c r="H11" s="71">
        <f>出荷依頼申込書!I20</f>
        <v>0</v>
      </c>
      <c r="I11" s="71">
        <f>出荷依頼申込書!L20</f>
        <v>0</v>
      </c>
      <c r="J11" s="72">
        <f t="shared" si="0"/>
        <v>0</v>
      </c>
      <c r="K11" s="82">
        <f>VLOOKUP(J11,L1:M421,2)</f>
        <v>0</v>
      </c>
      <c r="L11" s="14">
        <v>9</v>
      </c>
      <c r="M11" s="14">
        <v>0</v>
      </c>
      <c r="N11" s="11"/>
    </row>
    <row r="12" spans="1:18" ht="14.5" customHeight="1">
      <c r="D12" s="154">
        <v>5</v>
      </c>
      <c r="E12" s="155">
        <v>55.74</v>
      </c>
      <c r="F12" s="150">
        <v>11</v>
      </c>
      <c r="G12" s="71">
        <f>出荷依頼申込書!G21</f>
        <v>0</v>
      </c>
      <c r="H12" s="71">
        <f>出荷依頼申込書!I21</f>
        <v>0</v>
      </c>
      <c r="I12" s="71">
        <f>出荷依頼申込書!L21</f>
        <v>0</v>
      </c>
      <c r="J12" s="72">
        <f t="shared" si="0"/>
        <v>0</v>
      </c>
      <c r="K12" s="82">
        <f>VLOOKUP(J12,L1:M421,2)</f>
        <v>0</v>
      </c>
      <c r="L12" s="14">
        <v>10</v>
      </c>
      <c r="M12" s="14">
        <v>0</v>
      </c>
      <c r="N12" s="11"/>
    </row>
    <row r="13" spans="1:18" ht="14.5" customHeight="1">
      <c r="D13" s="154">
        <v>6</v>
      </c>
      <c r="E13" s="155">
        <v>66.69</v>
      </c>
      <c r="F13" s="150">
        <v>12</v>
      </c>
      <c r="G13" s="71">
        <f>出荷依頼申込書!G22</f>
        <v>0</v>
      </c>
      <c r="H13" s="71">
        <f>出荷依頼申込書!I22</f>
        <v>0</v>
      </c>
      <c r="I13" s="71">
        <f>出荷依頼申込書!L22</f>
        <v>0</v>
      </c>
      <c r="J13" s="72">
        <f t="shared" si="0"/>
        <v>0</v>
      </c>
      <c r="K13" s="82">
        <f>VLOOKUP(J13,L1:M421,2)</f>
        <v>0</v>
      </c>
      <c r="L13" s="14">
        <v>11</v>
      </c>
      <c r="M13" s="14">
        <v>0</v>
      </c>
      <c r="N13" s="11"/>
    </row>
    <row r="14" spans="1:18" ht="14.5" customHeight="1">
      <c r="D14" s="154">
        <v>6</v>
      </c>
      <c r="E14" s="155">
        <v>66.69</v>
      </c>
      <c r="F14" s="150">
        <v>13</v>
      </c>
      <c r="G14" s="71">
        <f>出荷依頼申込書!G23</f>
        <v>0</v>
      </c>
      <c r="H14" s="71">
        <f>出荷依頼申込書!I23</f>
        <v>0</v>
      </c>
      <c r="I14" s="71">
        <f>出荷依頼申込書!L23</f>
        <v>0</v>
      </c>
      <c r="J14" s="72">
        <f t="shared" si="0"/>
        <v>0</v>
      </c>
      <c r="K14" s="82">
        <f>VLOOKUP(J14,L1:M421,2)</f>
        <v>0</v>
      </c>
      <c r="L14" s="14">
        <v>12</v>
      </c>
      <c r="M14" s="14">
        <v>0</v>
      </c>
      <c r="N14" s="11"/>
    </row>
    <row r="15" spans="1:18" ht="14.5" customHeight="1">
      <c r="D15" s="154">
        <v>7</v>
      </c>
      <c r="E15" s="155">
        <v>67.849999999999994</v>
      </c>
      <c r="F15" s="150">
        <v>14</v>
      </c>
      <c r="G15" s="71">
        <f>出荷依頼申込書!G24</f>
        <v>0</v>
      </c>
      <c r="H15" s="71">
        <f>出荷依頼申込書!I24</f>
        <v>0</v>
      </c>
      <c r="I15" s="71">
        <f>出荷依頼申込書!L24</f>
        <v>0</v>
      </c>
      <c r="J15" s="72">
        <f t="shared" si="0"/>
        <v>0</v>
      </c>
      <c r="K15" s="82">
        <f>VLOOKUP(,L1:M421,2)</f>
        <v>0</v>
      </c>
      <c r="L15" s="14">
        <v>13</v>
      </c>
      <c r="M15" s="14">
        <v>0</v>
      </c>
      <c r="N15" s="11"/>
    </row>
    <row r="16" spans="1:18" ht="14.5" customHeight="1">
      <c r="D16" s="154">
        <v>7</v>
      </c>
      <c r="E16" s="155">
        <v>67.849999999999994</v>
      </c>
      <c r="F16" s="150">
        <v>15</v>
      </c>
      <c r="G16" s="71">
        <f>出荷依頼申込書!G25</f>
        <v>0</v>
      </c>
      <c r="H16" s="71">
        <f>出荷依頼申込書!I25</f>
        <v>0</v>
      </c>
      <c r="I16" s="71">
        <f>出荷依頼申込書!L25</f>
        <v>0</v>
      </c>
      <c r="J16" s="72">
        <f t="shared" si="0"/>
        <v>0</v>
      </c>
      <c r="K16" s="82">
        <f>VLOOKUP(J16,L1:M421,2)</f>
        <v>0</v>
      </c>
      <c r="L16" s="14">
        <v>14</v>
      </c>
      <c r="M16" s="14">
        <v>0</v>
      </c>
      <c r="N16" s="11"/>
    </row>
    <row r="17" spans="4:14" ht="14.5" customHeight="1">
      <c r="D17" s="154">
        <v>8</v>
      </c>
      <c r="E17" s="155">
        <v>70.150000000000006</v>
      </c>
      <c r="F17" s="150">
        <v>16</v>
      </c>
      <c r="G17" s="71">
        <f>出荷依頼申込書!G26</f>
        <v>0</v>
      </c>
      <c r="H17" s="71">
        <f>出荷依頼申込書!I26</f>
        <v>0</v>
      </c>
      <c r="I17" s="71">
        <f>出荷依頼申込書!L26</f>
        <v>0</v>
      </c>
      <c r="J17" s="72">
        <f t="shared" si="0"/>
        <v>0</v>
      </c>
      <c r="K17" s="82">
        <f>VLOOKUP(J17,L1:M421,2)</f>
        <v>0</v>
      </c>
      <c r="L17" s="14">
        <v>15</v>
      </c>
      <c r="M17" s="14">
        <v>0</v>
      </c>
      <c r="N17" s="11"/>
    </row>
    <row r="18" spans="4:14" ht="14.5" customHeight="1">
      <c r="D18" s="154">
        <v>8</v>
      </c>
      <c r="E18" s="155">
        <v>70.150000000000006</v>
      </c>
      <c r="F18" s="150">
        <v>17</v>
      </c>
      <c r="G18" s="71">
        <f>出荷依頼申込書!G27</f>
        <v>0</v>
      </c>
      <c r="H18" s="71">
        <f>出荷依頼申込書!I27</f>
        <v>0</v>
      </c>
      <c r="I18" s="71">
        <f>出荷依頼申込書!L27</f>
        <v>0</v>
      </c>
      <c r="J18" s="72">
        <f t="shared" si="0"/>
        <v>0</v>
      </c>
      <c r="K18" s="82">
        <f>VLOOKUP(J18,L1:M421,2)</f>
        <v>0</v>
      </c>
      <c r="L18" s="14">
        <v>16</v>
      </c>
      <c r="M18" s="14">
        <v>0</v>
      </c>
      <c r="N18" s="11"/>
    </row>
    <row r="19" spans="4:14" ht="14.5" customHeight="1">
      <c r="D19" s="154">
        <v>9</v>
      </c>
      <c r="E19" s="155">
        <v>79.459999999999994</v>
      </c>
      <c r="F19" s="150">
        <v>18</v>
      </c>
      <c r="G19" s="71">
        <f>出荷依頼申込書!G28</f>
        <v>0</v>
      </c>
      <c r="H19" s="71">
        <f>出荷依頼申込書!I28</f>
        <v>0</v>
      </c>
      <c r="I19" s="71">
        <f>出荷依頼申込書!L28</f>
        <v>0</v>
      </c>
      <c r="J19" s="72">
        <f t="shared" si="0"/>
        <v>0</v>
      </c>
      <c r="K19" s="82">
        <f>VLOOKUP(J19,L1:M421,2)</f>
        <v>0</v>
      </c>
      <c r="L19" s="14">
        <v>17</v>
      </c>
      <c r="M19" s="14">
        <v>0</v>
      </c>
      <c r="N19" s="11"/>
    </row>
    <row r="20" spans="4:14" ht="14.5" customHeight="1">
      <c r="D20" s="154">
        <v>9</v>
      </c>
      <c r="E20" s="155">
        <v>79.459999999999994</v>
      </c>
      <c r="F20" s="150">
        <v>19</v>
      </c>
      <c r="G20" s="71">
        <f>出荷依頼申込書!G29</f>
        <v>0</v>
      </c>
      <c r="H20" s="71">
        <f>出荷依頼申込書!I29</f>
        <v>0</v>
      </c>
      <c r="I20" s="71">
        <f>出荷依頼申込書!L29</f>
        <v>0</v>
      </c>
      <c r="J20" s="72">
        <f t="shared" si="0"/>
        <v>0</v>
      </c>
      <c r="K20" s="82">
        <f>VLOOKUP(J20,L1:M421,2)</f>
        <v>0</v>
      </c>
      <c r="L20" s="14">
        <v>18</v>
      </c>
      <c r="M20" s="14">
        <v>0</v>
      </c>
      <c r="N20" s="11"/>
    </row>
    <row r="21" spans="4:14" ht="14.5" customHeight="1" thickBot="1">
      <c r="D21" s="154">
        <v>10</v>
      </c>
      <c r="E21" s="155">
        <v>84.82</v>
      </c>
      <c r="F21" s="151">
        <v>20</v>
      </c>
      <c r="G21" s="73">
        <f>出荷依頼申込書!G30</f>
        <v>0</v>
      </c>
      <c r="H21" s="73">
        <f>出荷依頼申込書!I30</f>
        <v>0</v>
      </c>
      <c r="I21" s="73">
        <f>出荷依頼申込書!L30</f>
        <v>0</v>
      </c>
      <c r="J21" s="74">
        <f t="shared" si="0"/>
        <v>0</v>
      </c>
      <c r="K21" s="83">
        <f>VLOOKUP(J21,L1:M421,2)</f>
        <v>0</v>
      </c>
      <c r="L21" s="14">
        <v>19</v>
      </c>
      <c r="M21" s="14">
        <v>0</v>
      </c>
      <c r="N21" s="11"/>
    </row>
    <row r="22" spans="4:14" ht="14.5" customHeight="1">
      <c r="D22" s="154">
        <v>10</v>
      </c>
      <c r="E22" s="155">
        <v>84.82</v>
      </c>
      <c r="F22" s="9"/>
      <c r="G22" s="12"/>
      <c r="H22" s="12"/>
      <c r="I22" s="12"/>
      <c r="L22" s="14">
        <v>20</v>
      </c>
      <c r="M22" s="14">
        <v>0</v>
      </c>
      <c r="N22" s="11"/>
    </row>
    <row r="23" spans="4:14" ht="14.5" customHeight="1">
      <c r="D23" s="154">
        <v>10</v>
      </c>
      <c r="E23" s="155">
        <v>84.82</v>
      </c>
      <c r="F23" s="9"/>
      <c r="H23" s="12"/>
      <c r="I23" s="12"/>
      <c r="L23" s="14">
        <v>21</v>
      </c>
      <c r="M23" s="14">
        <v>0</v>
      </c>
      <c r="N23" s="11"/>
    </row>
    <row r="24" spans="4:14" ht="14.5" customHeight="1">
      <c r="D24" s="154">
        <v>11</v>
      </c>
      <c r="E24" s="155">
        <v>85.34</v>
      </c>
      <c r="F24" s="9"/>
      <c r="G24" s="9"/>
      <c r="H24" s="9"/>
      <c r="I24" s="9"/>
      <c r="J24" s="9"/>
      <c r="L24" s="14">
        <v>22</v>
      </c>
      <c r="M24" s="14">
        <v>0</v>
      </c>
      <c r="N24" s="11"/>
    </row>
    <row r="25" spans="4:14" ht="14.5" customHeight="1">
      <c r="D25" s="154">
        <v>11</v>
      </c>
      <c r="E25" s="155">
        <v>85.34</v>
      </c>
      <c r="F25" s="9"/>
      <c r="G25" s="9"/>
      <c r="H25" s="9"/>
      <c r="L25" s="14">
        <v>23</v>
      </c>
      <c r="M25" s="14">
        <v>0</v>
      </c>
      <c r="N25" s="11"/>
    </row>
    <row r="26" spans="4:14" ht="14.5" customHeight="1">
      <c r="D26" s="154">
        <v>12</v>
      </c>
      <c r="E26" s="155">
        <v>94.58</v>
      </c>
      <c r="F26" s="9"/>
      <c r="G26" s="9"/>
      <c r="H26" s="9"/>
      <c r="L26" s="14">
        <v>24</v>
      </c>
      <c r="M26" s="14">
        <v>0</v>
      </c>
      <c r="N26" s="11"/>
    </row>
    <row r="27" spans="4:14" ht="14.5" customHeight="1">
      <c r="D27" s="154">
        <v>12</v>
      </c>
      <c r="E27" s="155">
        <v>94.58</v>
      </c>
      <c r="F27" s="9"/>
      <c r="G27" s="9"/>
      <c r="H27" s="9"/>
      <c r="L27" s="14">
        <v>25</v>
      </c>
      <c r="M27" s="14">
        <v>0</v>
      </c>
      <c r="N27" s="11"/>
    </row>
    <row r="28" spans="4:14" ht="14.5" customHeight="1">
      <c r="D28" s="154">
        <v>13</v>
      </c>
      <c r="E28" s="155">
        <v>100.68</v>
      </c>
      <c r="F28" s="9"/>
      <c r="G28" s="9"/>
      <c r="H28" s="9"/>
      <c r="L28" s="14">
        <v>26</v>
      </c>
      <c r="M28" s="14">
        <v>0</v>
      </c>
      <c r="N28" s="11"/>
    </row>
    <row r="29" spans="4:14" ht="14.5" customHeight="1">
      <c r="D29" s="154">
        <v>13</v>
      </c>
      <c r="E29" s="155">
        <v>100.68</v>
      </c>
      <c r="F29" s="9"/>
      <c r="G29" s="9"/>
      <c r="H29" s="9"/>
      <c r="L29" s="14">
        <v>27</v>
      </c>
      <c r="M29" s="14">
        <v>0</v>
      </c>
      <c r="N29" s="11"/>
    </row>
    <row r="30" spans="4:14" ht="14.5" customHeight="1">
      <c r="D30" s="154">
        <v>14</v>
      </c>
      <c r="E30" s="155">
        <v>115.91</v>
      </c>
      <c r="F30" s="9"/>
      <c r="L30" s="14">
        <v>28</v>
      </c>
      <c r="M30" s="14">
        <v>0</v>
      </c>
      <c r="N30" s="11"/>
    </row>
    <row r="31" spans="4:14" ht="14.5" customHeight="1">
      <c r="D31" s="154">
        <v>14</v>
      </c>
      <c r="E31" s="155">
        <v>115.91</v>
      </c>
      <c r="F31" s="9"/>
      <c r="L31" s="14">
        <v>29</v>
      </c>
      <c r="M31" s="14">
        <v>0</v>
      </c>
      <c r="N31" s="11"/>
    </row>
    <row r="32" spans="4:14" ht="14.5" customHeight="1">
      <c r="D32" s="154">
        <v>15</v>
      </c>
      <c r="E32" s="155">
        <v>126.65</v>
      </c>
      <c r="F32" s="9"/>
      <c r="L32" s="14">
        <v>30</v>
      </c>
      <c r="M32" s="14">
        <v>0</v>
      </c>
      <c r="N32" s="11"/>
    </row>
    <row r="33" spans="4:14" ht="14.5" customHeight="1">
      <c r="D33" s="154">
        <v>15</v>
      </c>
      <c r="E33" s="155">
        <v>126.65</v>
      </c>
      <c r="F33" s="9"/>
      <c r="L33" s="14">
        <v>31</v>
      </c>
      <c r="M33" s="14">
        <v>0</v>
      </c>
      <c r="N33" s="11"/>
    </row>
    <row r="34" spans="4:14" ht="14.5" customHeight="1">
      <c r="D34" s="154">
        <v>15</v>
      </c>
      <c r="E34" s="155">
        <v>126.65</v>
      </c>
      <c r="F34" s="9"/>
      <c r="L34" s="14">
        <v>32</v>
      </c>
      <c r="M34" s="14">
        <v>0</v>
      </c>
      <c r="N34" s="11"/>
    </row>
    <row r="35" spans="4:14" ht="14.5" customHeight="1">
      <c r="D35" s="154">
        <v>16</v>
      </c>
      <c r="E35" s="155">
        <v>127.31</v>
      </c>
      <c r="F35" s="9"/>
      <c r="L35" s="14">
        <v>33</v>
      </c>
      <c r="M35" s="14">
        <v>0</v>
      </c>
      <c r="N35" s="11"/>
    </row>
    <row r="36" spans="4:14" ht="14.5" customHeight="1">
      <c r="D36" s="154">
        <v>16</v>
      </c>
      <c r="E36" s="155">
        <v>127.31</v>
      </c>
      <c r="F36" s="9"/>
      <c r="L36" s="14">
        <v>34</v>
      </c>
      <c r="M36" s="14">
        <v>0</v>
      </c>
      <c r="N36" s="11"/>
    </row>
    <row r="37" spans="4:14" ht="14.5" customHeight="1">
      <c r="D37" s="154">
        <v>17</v>
      </c>
      <c r="E37" s="155">
        <v>139.03</v>
      </c>
      <c r="F37" s="9"/>
      <c r="L37" s="14">
        <v>35</v>
      </c>
      <c r="M37" s="14">
        <v>0</v>
      </c>
      <c r="N37" s="11"/>
    </row>
    <row r="38" spans="4:14" ht="14.5" customHeight="1">
      <c r="D38" s="154">
        <v>17</v>
      </c>
      <c r="E38" s="155">
        <v>139.03</v>
      </c>
      <c r="F38" s="9"/>
      <c r="L38" s="14">
        <v>36</v>
      </c>
      <c r="M38" s="14">
        <v>0</v>
      </c>
      <c r="N38" s="11"/>
    </row>
    <row r="39" spans="4:14" ht="14.5" customHeight="1">
      <c r="D39" s="154">
        <v>18</v>
      </c>
      <c r="E39" s="155">
        <v>143.38</v>
      </c>
      <c r="F39" s="9"/>
      <c r="L39" s="14">
        <v>37</v>
      </c>
      <c r="M39" s="14">
        <v>0</v>
      </c>
      <c r="N39" s="11"/>
    </row>
    <row r="40" spans="4:14" ht="14.5" customHeight="1">
      <c r="D40" s="154">
        <v>18</v>
      </c>
      <c r="E40" s="155">
        <v>143.38</v>
      </c>
      <c r="F40" s="9"/>
      <c r="L40" s="14">
        <v>38</v>
      </c>
      <c r="M40" s="14">
        <v>0</v>
      </c>
      <c r="N40" s="11"/>
    </row>
    <row r="41" spans="4:14" ht="14.5" customHeight="1">
      <c r="D41" s="154">
        <v>19</v>
      </c>
      <c r="E41" s="155">
        <v>146.55000000000001</v>
      </c>
      <c r="F41" s="9"/>
      <c r="L41" s="14">
        <v>39</v>
      </c>
      <c r="M41" s="14">
        <v>0</v>
      </c>
      <c r="N41" s="11"/>
    </row>
    <row r="42" spans="4:14" ht="14.5" customHeight="1">
      <c r="D42" s="154">
        <v>19</v>
      </c>
      <c r="E42" s="155">
        <v>146.55000000000001</v>
      </c>
      <c r="F42" s="9"/>
      <c r="L42" s="14">
        <v>40</v>
      </c>
      <c r="M42" s="14">
        <v>0</v>
      </c>
      <c r="N42" s="11"/>
    </row>
    <row r="43" spans="4:14" ht="14.5" customHeight="1">
      <c r="D43" s="154">
        <v>20</v>
      </c>
      <c r="E43" s="155">
        <v>148.08000000000001</v>
      </c>
      <c r="F43" s="9"/>
      <c r="L43" s="14">
        <v>41</v>
      </c>
      <c r="M43" s="14">
        <v>0</v>
      </c>
      <c r="N43" s="11"/>
    </row>
    <row r="44" spans="4:14" ht="14.5" customHeight="1">
      <c r="D44" s="154">
        <v>20</v>
      </c>
      <c r="E44" s="155">
        <v>148.08000000000001</v>
      </c>
      <c r="F44" s="9"/>
      <c r="L44" s="14">
        <v>42</v>
      </c>
      <c r="M44" s="14">
        <v>0</v>
      </c>
      <c r="N44" s="11"/>
    </row>
    <row r="45" spans="4:14" ht="14.5" customHeight="1">
      <c r="D45" s="154">
        <v>20</v>
      </c>
      <c r="E45" s="155">
        <v>148.08000000000001</v>
      </c>
      <c r="F45" s="9"/>
      <c r="G45" s="9"/>
      <c r="H45" s="9"/>
      <c r="I45" s="9"/>
      <c r="J45" s="9"/>
      <c r="L45" s="14">
        <v>43</v>
      </c>
      <c r="M45" s="14">
        <v>0</v>
      </c>
      <c r="N45" s="11"/>
    </row>
    <row r="46" spans="4:14" ht="14.5" customHeight="1">
      <c r="D46" s="154">
        <v>21</v>
      </c>
      <c r="E46" s="155">
        <v>159.41999999999999</v>
      </c>
      <c r="F46" s="9"/>
      <c r="L46" s="14">
        <v>44</v>
      </c>
      <c r="M46" s="14">
        <v>0</v>
      </c>
      <c r="N46" s="11"/>
    </row>
    <row r="47" spans="4:14" ht="14.5" customHeight="1">
      <c r="D47" s="154">
        <v>21</v>
      </c>
      <c r="E47" s="155">
        <v>159.41999999999999</v>
      </c>
      <c r="F47" s="9"/>
      <c r="L47" s="14">
        <v>45</v>
      </c>
      <c r="M47" s="14">
        <v>0</v>
      </c>
      <c r="N47" s="11"/>
    </row>
    <row r="48" spans="4:14" ht="14.5" customHeight="1">
      <c r="D48" s="154">
        <v>22</v>
      </c>
      <c r="E48" s="155">
        <v>159.78</v>
      </c>
      <c r="F48" s="9"/>
      <c r="L48" s="14">
        <v>46</v>
      </c>
      <c r="M48" s="14">
        <v>0</v>
      </c>
      <c r="N48" s="11"/>
    </row>
    <row r="49" spans="4:14" ht="14.5" customHeight="1">
      <c r="D49" s="154">
        <v>22</v>
      </c>
      <c r="E49" s="155">
        <v>159.78</v>
      </c>
      <c r="F49" s="9"/>
      <c r="L49" s="14">
        <v>47</v>
      </c>
      <c r="M49" s="14">
        <v>0</v>
      </c>
      <c r="N49" s="11"/>
    </row>
    <row r="50" spans="4:14" ht="14.5" customHeight="1">
      <c r="D50" s="154">
        <v>23</v>
      </c>
      <c r="E50" s="155">
        <v>160.16999999999999</v>
      </c>
      <c r="F50" s="9"/>
      <c r="L50" s="14">
        <v>48</v>
      </c>
      <c r="M50" s="14">
        <v>0</v>
      </c>
      <c r="N50" s="11"/>
    </row>
    <row r="51" spans="4:14" ht="14.5" customHeight="1">
      <c r="D51" s="154">
        <v>23</v>
      </c>
      <c r="E51" s="155">
        <v>160.16999999999999</v>
      </c>
      <c r="F51" s="9"/>
      <c r="L51" s="14">
        <v>49</v>
      </c>
      <c r="M51" s="14">
        <v>0</v>
      </c>
      <c r="N51" s="11"/>
    </row>
    <row r="52" spans="4:14" ht="14.5" customHeight="1">
      <c r="D52" s="154">
        <v>24</v>
      </c>
      <c r="E52" s="155">
        <v>166.18</v>
      </c>
      <c r="F52" s="9"/>
      <c r="L52" s="14">
        <v>50</v>
      </c>
      <c r="M52" s="14">
        <v>0</v>
      </c>
      <c r="N52" s="11"/>
    </row>
    <row r="53" spans="4:14" ht="14.5" customHeight="1">
      <c r="D53" s="154">
        <v>24</v>
      </c>
      <c r="E53" s="155">
        <v>166.18</v>
      </c>
      <c r="F53" s="9"/>
      <c r="L53" s="14">
        <v>51</v>
      </c>
      <c r="M53" s="14">
        <v>0</v>
      </c>
      <c r="N53" s="11"/>
    </row>
    <row r="54" spans="4:14" ht="14.5" customHeight="1">
      <c r="D54" s="154">
        <v>25</v>
      </c>
      <c r="E54" s="155">
        <v>173</v>
      </c>
      <c r="F54" s="9"/>
      <c r="L54" s="14">
        <v>52</v>
      </c>
      <c r="M54" s="14">
        <v>0</v>
      </c>
      <c r="N54" s="11"/>
    </row>
    <row r="55" spans="4:14" ht="14.5" customHeight="1">
      <c r="D55" s="154">
        <v>25</v>
      </c>
      <c r="E55" s="155">
        <v>173</v>
      </c>
      <c r="F55" s="9"/>
      <c r="L55" s="14">
        <v>53</v>
      </c>
      <c r="M55" s="14">
        <v>0</v>
      </c>
      <c r="N55" s="11"/>
    </row>
    <row r="56" spans="4:14" ht="14.5" customHeight="1">
      <c r="D56" s="154">
        <v>25</v>
      </c>
      <c r="E56" s="155">
        <v>173</v>
      </c>
      <c r="F56" s="9"/>
      <c r="L56" s="14">
        <v>54</v>
      </c>
      <c r="M56" s="14">
        <v>0</v>
      </c>
      <c r="N56" s="11"/>
    </row>
    <row r="57" spans="4:14" ht="14.5" customHeight="1">
      <c r="D57" s="154">
        <v>26</v>
      </c>
      <c r="E57" s="155">
        <v>177.34</v>
      </c>
      <c r="F57" s="9"/>
      <c r="L57" s="14">
        <v>55</v>
      </c>
      <c r="M57" s="14">
        <v>0</v>
      </c>
      <c r="N57" s="11"/>
    </row>
    <row r="58" spans="4:14" ht="14.5" customHeight="1">
      <c r="D58" s="154">
        <v>26</v>
      </c>
      <c r="E58" s="155">
        <v>177.34</v>
      </c>
      <c r="F58" s="9"/>
      <c r="L58" s="14">
        <v>56</v>
      </c>
      <c r="M58" s="14">
        <v>0</v>
      </c>
      <c r="N58" s="11"/>
    </row>
    <row r="59" spans="4:14" ht="14.5" customHeight="1">
      <c r="D59" s="154">
        <v>27</v>
      </c>
      <c r="E59" s="155">
        <v>183.49</v>
      </c>
      <c r="F59" s="9"/>
      <c r="L59" s="14">
        <v>57</v>
      </c>
      <c r="M59" s="14">
        <v>0</v>
      </c>
      <c r="N59" s="11"/>
    </row>
    <row r="60" spans="4:14" ht="14.5" customHeight="1">
      <c r="D60" s="154">
        <v>27</v>
      </c>
      <c r="E60" s="155">
        <v>183.49</v>
      </c>
      <c r="F60" s="9"/>
      <c r="L60" s="14">
        <v>58</v>
      </c>
      <c r="M60" s="14">
        <v>0</v>
      </c>
      <c r="N60" s="11"/>
    </row>
    <row r="61" spans="4:14" ht="14.5" customHeight="1">
      <c r="D61" s="154">
        <v>28</v>
      </c>
      <c r="E61" s="155">
        <v>186.25</v>
      </c>
      <c r="F61" s="9"/>
      <c r="L61" s="14">
        <v>59</v>
      </c>
      <c r="M61" s="14">
        <v>0</v>
      </c>
      <c r="N61" s="11"/>
    </row>
    <row r="62" spans="4:14" ht="14.5" customHeight="1">
      <c r="D62" s="154">
        <v>28</v>
      </c>
      <c r="E62" s="155">
        <v>186.25</v>
      </c>
      <c r="F62" s="9"/>
      <c r="L62" s="14">
        <v>60</v>
      </c>
      <c r="M62" s="14">
        <v>0</v>
      </c>
      <c r="N62" s="11"/>
    </row>
    <row r="63" spans="4:14" ht="14.5" customHeight="1">
      <c r="D63" s="154">
        <v>29</v>
      </c>
      <c r="E63" s="155">
        <v>186.45</v>
      </c>
      <c r="F63" s="9"/>
      <c r="L63" s="14">
        <v>61</v>
      </c>
      <c r="M63" s="14">
        <v>0</v>
      </c>
      <c r="N63" s="11"/>
    </row>
    <row r="64" spans="4:14" ht="14.5" customHeight="1">
      <c r="D64" s="154">
        <v>29</v>
      </c>
      <c r="E64" s="155">
        <v>186.45</v>
      </c>
      <c r="F64" s="9"/>
      <c r="L64" s="14">
        <v>62</v>
      </c>
      <c r="M64" s="14">
        <v>0</v>
      </c>
      <c r="N64" s="11"/>
    </row>
    <row r="65" spans="4:14" ht="14.5" customHeight="1">
      <c r="D65" s="154">
        <v>30</v>
      </c>
      <c r="E65" s="155">
        <v>193.34</v>
      </c>
      <c r="F65" s="9"/>
      <c r="L65" s="14">
        <v>63</v>
      </c>
      <c r="M65" s="14">
        <v>0</v>
      </c>
      <c r="N65" s="11"/>
    </row>
    <row r="66" spans="4:14" ht="14.5" customHeight="1">
      <c r="D66" s="154">
        <v>30</v>
      </c>
      <c r="E66" s="155">
        <v>193.34</v>
      </c>
      <c r="F66" s="9"/>
      <c r="L66" s="14">
        <v>64</v>
      </c>
      <c r="M66" s="14">
        <v>0</v>
      </c>
      <c r="N66" s="11"/>
    </row>
    <row r="67" spans="4:14" ht="14.5" customHeight="1">
      <c r="D67" s="154">
        <v>30</v>
      </c>
      <c r="E67" s="155">
        <v>193.34</v>
      </c>
      <c r="F67" s="9"/>
      <c r="L67" s="14">
        <v>65</v>
      </c>
      <c r="M67" s="14">
        <v>0</v>
      </c>
      <c r="N67" s="11"/>
    </row>
    <row r="68" spans="4:14" ht="14.5" customHeight="1">
      <c r="D68" s="154">
        <v>31</v>
      </c>
      <c r="E68" s="155">
        <v>196.15</v>
      </c>
      <c r="F68" s="9"/>
      <c r="L68" s="14">
        <v>66</v>
      </c>
      <c r="M68" s="14">
        <v>0</v>
      </c>
      <c r="N68" s="11"/>
    </row>
    <row r="69" spans="4:14" ht="14.5" customHeight="1">
      <c r="D69" s="154">
        <v>31</v>
      </c>
      <c r="E69" s="155">
        <v>196.15</v>
      </c>
      <c r="F69" s="9"/>
      <c r="L69" s="14">
        <v>67</v>
      </c>
      <c r="M69" s="14">
        <v>0</v>
      </c>
      <c r="N69" s="11"/>
    </row>
    <row r="70" spans="4:14" ht="14.5" customHeight="1">
      <c r="D70" s="154">
        <v>32</v>
      </c>
      <c r="E70" s="155">
        <v>199</v>
      </c>
      <c r="F70" s="9"/>
      <c r="L70" s="14">
        <v>68</v>
      </c>
      <c r="M70" s="14">
        <v>0</v>
      </c>
      <c r="N70" s="11"/>
    </row>
    <row r="71" spans="4:14" ht="14.5" customHeight="1">
      <c r="D71" s="154">
        <v>32</v>
      </c>
      <c r="E71" s="155">
        <v>199</v>
      </c>
      <c r="F71" s="9"/>
      <c r="L71" s="14">
        <v>69</v>
      </c>
      <c r="M71" s="14">
        <v>0</v>
      </c>
      <c r="N71" s="11"/>
    </row>
    <row r="72" spans="4:14" ht="14.5" customHeight="1">
      <c r="D72" s="154">
        <v>33</v>
      </c>
      <c r="E72" s="155">
        <v>201.83</v>
      </c>
      <c r="F72" s="9"/>
      <c r="L72" s="14">
        <v>70</v>
      </c>
      <c r="M72" s="14">
        <v>0</v>
      </c>
      <c r="N72" s="11"/>
    </row>
    <row r="73" spans="4:14" ht="14.5" customHeight="1">
      <c r="D73" s="154">
        <v>33</v>
      </c>
      <c r="E73" s="155">
        <v>201.83</v>
      </c>
      <c r="F73" s="9"/>
      <c r="L73" s="14">
        <v>71</v>
      </c>
      <c r="M73" s="14">
        <v>0</v>
      </c>
      <c r="N73" s="11"/>
    </row>
    <row r="74" spans="4:14" ht="14.5" customHeight="1">
      <c r="D74" s="154">
        <v>34</v>
      </c>
      <c r="E74" s="155">
        <v>204.66</v>
      </c>
      <c r="F74" s="9"/>
      <c r="L74" s="14">
        <v>72</v>
      </c>
      <c r="M74" s="14">
        <v>0</v>
      </c>
      <c r="N74" s="11"/>
    </row>
    <row r="75" spans="4:14" ht="14.5" customHeight="1">
      <c r="D75" s="154">
        <v>34</v>
      </c>
      <c r="E75" s="155">
        <v>204.66</v>
      </c>
      <c r="F75" s="9"/>
      <c r="L75" s="14">
        <v>73</v>
      </c>
      <c r="M75" s="14">
        <v>0</v>
      </c>
      <c r="N75" s="11"/>
    </row>
    <row r="76" spans="4:14" ht="14.5" customHeight="1">
      <c r="D76" s="154">
        <v>35</v>
      </c>
      <c r="E76" s="155">
        <v>208.91</v>
      </c>
      <c r="F76" s="9"/>
      <c r="L76" s="14">
        <v>74</v>
      </c>
      <c r="M76" s="14">
        <v>0</v>
      </c>
      <c r="N76" s="11"/>
    </row>
    <row r="77" spans="4:14" ht="14.5" customHeight="1">
      <c r="D77" s="154">
        <v>35</v>
      </c>
      <c r="E77" s="155">
        <v>208.91</v>
      </c>
      <c r="F77" s="9"/>
      <c r="L77" s="14">
        <v>75</v>
      </c>
      <c r="M77" s="14">
        <v>0</v>
      </c>
      <c r="N77" s="11"/>
    </row>
    <row r="78" spans="4:14" ht="14.5" customHeight="1">
      <c r="D78" s="154">
        <v>35</v>
      </c>
      <c r="E78" s="155">
        <v>208.91</v>
      </c>
      <c r="F78" s="9"/>
      <c r="L78" s="14">
        <v>76</v>
      </c>
      <c r="M78" s="14">
        <v>0</v>
      </c>
      <c r="N78" s="11"/>
    </row>
    <row r="79" spans="4:14" ht="14.5" customHeight="1">
      <c r="D79" s="154">
        <v>36</v>
      </c>
      <c r="E79" s="155">
        <v>211.74</v>
      </c>
      <c r="F79" s="9"/>
      <c r="L79" s="14">
        <v>77</v>
      </c>
      <c r="M79" s="14">
        <v>0</v>
      </c>
      <c r="N79" s="11"/>
    </row>
    <row r="80" spans="4:14" ht="14.5" customHeight="1">
      <c r="D80" s="154">
        <v>36</v>
      </c>
      <c r="E80" s="155">
        <v>211.74</v>
      </c>
      <c r="F80" s="9"/>
      <c r="L80" s="14">
        <v>78</v>
      </c>
      <c r="M80" s="14">
        <v>0</v>
      </c>
      <c r="N80" s="11"/>
    </row>
    <row r="81" spans="4:14" ht="14.5" customHeight="1">
      <c r="D81" s="154">
        <v>37</v>
      </c>
      <c r="E81" s="155">
        <v>213.23</v>
      </c>
      <c r="F81" s="9"/>
      <c r="L81" s="14">
        <v>79</v>
      </c>
      <c r="M81" s="14">
        <v>0</v>
      </c>
      <c r="N81" s="11"/>
    </row>
    <row r="82" spans="4:14" ht="14.5" customHeight="1">
      <c r="D82" s="154">
        <v>37</v>
      </c>
      <c r="E82" s="155">
        <v>213.23</v>
      </c>
      <c r="F82" s="9"/>
      <c r="L82" s="14">
        <v>80</v>
      </c>
      <c r="M82" s="14">
        <v>0</v>
      </c>
      <c r="N82" s="11"/>
    </row>
    <row r="83" spans="4:14" ht="14.5" customHeight="1">
      <c r="D83" s="154">
        <v>38</v>
      </c>
      <c r="E83" s="155">
        <v>213.63</v>
      </c>
      <c r="F83" s="9"/>
      <c r="L83" s="14">
        <v>81</v>
      </c>
      <c r="M83" s="14">
        <v>0</v>
      </c>
      <c r="N83" s="11"/>
    </row>
    <row r="84" spans="4:14" ht="14.5" customHeight="1">
      <c r="D84" s="154">
        <v>38</v>
      </c>
      <c r="E84" s="155">
        <v>213.63</v>
      </c>
      <c r="F84" s="9"/>
      <c r="L84" s="14">
        <v>82</v>
      </c>
      <c r="M84" s="14">
        <v>0</v>
      </c>
      <c r="N84" s="11"/>
    </row>
    <row r="85" spans="4:14" ht="14.5" customHeight="1">
      <c r="D85" s="154">
        <v>39</v>
      </c>
      <c r="E85" s="155">
        <v>220.25</v>
      </c>
      <c r="F85" s="9"/>
      <c r="L85" s="14">
        <v>83</v>
      </c>
      <c r="M85" s="14">
        <v>0</v>
      </c>
      <c r="N85" s="11"/>
    </row>
    <row r="86" spans="4:14" ht="14.5" customHeight="1">
      <c r="D86" s="154">
        <v>39</v>
      </c>
      <c r="E86" s="155">
        <v>220.25</v>
      </c>
      <c r="F86" s="9"/>
      <c r="L86" s="14">
        <v>84</v>
      </c>
      <c r="M86" s="14">
        <v>0</v>
      </c>
      <c r="N86" s="11"/>
    </row>
    <row r="87" spans="4:14" ht="14.5" customHeight="1">
      <c r="D87" s="154">
        <v>40</v>
      </c>
      <c r="E87" s="155">
        <v>222.35</v>
      </c>
      <c r="F87" s="9"/>
      <c r="L87" s="14">
        <v>85</v>
      </c>
      <c r="M87" s="14">
        <v>0</v>
      </c>
      <c r="N87" s="11"/>
    </row>
    <row r="88" spans="4:14" ht="14.5" customHeight="1">
      <c r="D88" s="154">
        <v>40</v>
      </c>
      <c r="E88" s="155">
        <v>222.35</v>
      </c>
      <c r="F88" s="9"/>
      <c r="L88" s="14">
        <v>86</v>
      </c>
      <c r="M88" s="14">
        <v>0</v>
      </c>
      <c r="N88" s="11"/>
    </row>
    <row r="89" spans="4:14" ht="14.5" customHeight="1">
      <c r="D89" s="154">
        <v>40</v>
      </c>
      <c r="E89" s="155">
        <v>222.35</v>
      </c>
      <c r="F89" s="9"/>
      <c r="L89" s="14">
        <v>87</v>
      </c>
      <c r="M89" s="14">
        <v>0</v>
      </c>
      <c r="N89" s="11"/>
    </row>
    <row r="90" spans="4:14" ht="14.5" customHeight="1">
      <c r="D90" s="154">
        <v>41</v>
      </c>
      <c r="E90" s="155">
        <v>222.57</v>
      </c>
      <c r="F90" s="9"/>
      <c r="L90" s="14">
        <v>88</v>
      </c>
      <c r="M90" s="14">
        <v>0</v>
      </c>
      <c r="N90" s="11"/>
    </row>
    <row r="91" spans="4:14" ht="14.5" customHeight="1">
      <c r="D91" s="154">
        <v>41</v>
      </c>
      <c r="E91" s="155">
        <v>222.57</v>
      </c>
      <c r="F91" s="9"/>
      <c r="L91" s="14">
        <v>89</v>
      </c>
      <c r="M91" s="14">
        <v>0</v>
      </c>
      <c r="N91" s="11"/>
    </row>
    <row r="92" spans="4:14" ht="14.5" customHeight="1">
      <c r="D92" s="154">
        <v>42</v>
      </c>
      <c r="E92" s="155">
        <v>226</v>
      </c>
      <c r="F92" s="9"/>
      <c r="L92" s="14">
        <v>90</v>
      </c>
      <c r="M92" s="14">
        <v>0</v>
      </c>
      <c r="N92" s="11"/>
    </row>
    <row r="93" spans="4:14" ht="14.5" customHeight="1">
      <c r="D93" s="154">
        <v>42</v>
      </c>
      <c r="E93" s="155">
        <v>226</v>
      </c>
      <c r="F93" s="9"/>
      <c r="L93" s="14">
        <v>91</v>
      </c>
      <c r="M93" s="14">
        <v>0</v>
      </c>
      <c r="N93" s="11"/>
    </row>
    <row r="94" spans="4:14" ht="14.5" customHeight="1">
      <c r="D94" s="154">
        <v>43</v>
      </c>
      <c r="E94" s="155">
        <v>226.12</v>
      </c>
      <c r="F94" s="9"/>
      <c r="L94" s="14">
        <v>92</v>
      </c>
      <c r="M94" s="14">
        <v>0</v>
      </c>
      <c r="N94" s="11"/>
    </row>
    <row r="95" spans="4:14" ht="14.5" customHeight="1">
      <c r="D95" s="154">
        <v>43</v>
      </c>
      <c r="E95" s="155">
        <v>226.12</v>
      </c>
      <c r="F95" s="9"/>
      <c r="L95" s="14">
        <v>93</v>
      </c>
      <c r="M95" s="14">
        <v>0</v>
      </c>
      <c r="N95" s="11"/>
    </row>
    <row r="96" spans="4:14" ht="14.5" customHeight="1">
      <c r="D96" s="154">
        <v>44</v>
      </c>
      <c r="E96" s="155">
        <v>226.23</v>
      </c>
      <c r="F96" s="9"/>
      <c r="L96" s="14">
        <v>94</v>
      </c>
      <c r="M96" s="14">
        <v>0</v>
      </c>
      <c r="N96" s="11"/>
    </row>
    <row r="97" spans="4:14" ht="14.5" customHeight="1">
      <c r="D97" s="154">
        <v>44</v>
      </c>
      <c r="E97" s="155">
        <v>226.23</v>
      </c>
      <c r="F97" s="9"/>
      <c r="L97" s="14">
        <v>95</v>
      </c>
      <c r="M97" s="14">
        <v>0</v>
      </c>
      <c r="N97" s="11"/>
    </row>
    <row r="98" spans="4:14" ht="14.5" customHeight="1">
      <c r="D98" s="154">
        <v>45</v>
      </c>
      <c r="E98" s="155">
        <v>226.54</v>
      </c>
      <c r="F98" s="9"/>
      <c r="L98" s="14">
        <v>96</v>
      </c>
      <c r="M98" s="14">
        <v>0</v>
      </c>
      <c r="N98" s="11"/>
    </row>
    <row r="99" spans="4:14" ht="14.5" customHeight="1">
      <c r="D99" s="154">
        <v>45</v>
      </c>
      <c r="E99" s="155">
        <v>226.54</v>
      </c>
      <c r="F99" s="9"/>
      <c r="L99" s="14">
        <v>97</v>
      </c>
      <c r="M99" s="14">
        <v>0</v>
      </c>
      <c r="N99" s="11"/>
    </row>
    <row r="100" spans="4:14" ht="14.5" customHeight="1">
      <c r="D100" s="154">
        <v>45</v>
      </c>
      <c r="E100" s="155">
        <v>226.54</v>
      </c>
      <c r="F100" s="9"/>
      <c r="L100" s="14">
        <v>98</v>
      </c>
      <c r="M100" s="14">
        <v>0</v>
      </c>
      <c r="N100" s="11"/>
    </row>
    <row r="101" spans="4:14" ht="14.5" customHeight="1">
      <c r="D101" s="154">
        <v>46</v>
      </c>
      <c r="E101" s="155">
        <v>233.08</v>
      </c>
      <c r="F101" s="9"/>
      <c r="G101" s="9"/>
      <c r="H101" s="9"/>
      <c r="I101" s="9"/>
      <c r="J101" s="9"/>
      <c r="L101" s="14">
        <v>99</v>
      </c>
      <c r="M101" s="14">
        <v>0</v>
      </c>
      <c r="N101" s="11"/>
    </row>
    <row r="102" spans="4:14" ht="14.5" customHeight="1">
      <c r="D102" s="154">
        <v>46</v>
      </c>
      <c r="E102" s="155">
        <v>233.08</v>
      </c>
      <c r="F102" s="9"/>
      <c r="L102" s="14">
        <v>100</v>
      </c>
      <c r="M102" s="14">
        <v>0</v>
      </c>
      <c r="N102" s="11"/>
    </row>
    <row r="103" spans="4:14" ht="14.5" customHeight="1">
      <c r="D103" s="154">
        <v>47</v>
      </c>
      <c r="E103" s="155">
        <v>237.69</v>
      </c>
      <c r="F103" s="9"/>
      <c r="L103" s="14">
        <v>101</v>
      </c>
      <c r="M103" s="14">
        <v>0</v>
      </c>
      <c r="N103" s="11"/>
    </row>
    <row r="104" spans="4:14" ht="14.5" customHeight="1">
      <c r="D104" s="154">
        <v>47</v>
      </c>
      <c r="E104" s="155">
        <v>237.69</v>
      </c>
      <c r="F104" s="9"/>
      <c r="L104" s="14">
        <v>102</v>
      </c>
      <c r="M104" s="14">
        <v>0</v>
      </c>
      <c r="N104" s="11"/>
    </row>
    <row r="105" spans="4:14" ht="14.5" customHeight="1">
      <c r="D105" s="154">
        <v>48</v>
      </c>
      <c r="E105" s="155">
        <v>242.31</v>
      </c>
      <c r="F105" s="9"/>
      <c r="L105" s="14">
        <v>103</v>
      </c>
      <c r="M105" s="14">
        <v>0</v>
      </c>
      <c r="N105" s="11"/>
    </row>
    <row r="106" spans="4:14" ht="14.5" customHeight="1">
      <c r="D106" s="154">
        <v>48</v>
      </c>
      <c r="E106" s="155">
        <v>242.31</v>
      </c>
      <c r="F106" s="9"/>
      <c r="L106" s="14">
        <v>104</v>
      </c>
      <c r="M106" s="14">
        <v>0</v>
      </c>
      <c r="N106" s="11"/>
    </row>
    <row r="107" spans="4:14" ht="14.5" customHeight="1">
      <c r="D107" s="154">
        <v>49</v>
      </c>
      <c r="E107" s="155">
        <v>246.92</v>
      </c>
      <c r="F107" s="9"/>
      <c r="L107" s="14">
        <v>105</v>
      </c>
      <c r="M107" s="14">
        <v>0</v>
      </c>
      <c r="N107" s="11"/>
    </row>
    <row r="108" spans="4:14" ht="14.5" customHeight="1">
      <c r="D108" s="154">
        <v>49</v>
      </c>
      <c r="E108" s="155">
        <v>246.92</v>
      </c>
      <c r="F108" s="9"/>
      <c r="L108" s="14">
        <v>106</v>
      </c>
      <c r="M108" s="14">
        <v>0</v>
      </c>
      <c r="N108" s="11"/>
    </row>
    <row r="109" spans="4:14" ht="14.5" customHeight="1">
      <c r="D109" s="154">
        <v>50</v>
      </c>
      <c r="E109" s="155">
        <v>253.85</v>
      </c>
      <c r="F109" s="9"/>
      <c r="L109" s="14">
        <v>107</v>
      </c>
      <c r="M109" s="14">
        <v>0</v>
      </c>
      <c r="N109" s="11"/>
    </row>
    <row r="110" spans="4:14" ht="14.5" customHeight="1">
      <c r="D110" s="154">
        <v>50</v>
      </c>
      <c r="E110" s="155">
        <v>253.85</v>
      </c>
      <c r="F110" s="9"/>
      <c r="L110" s="14">
        <v>108</v>
      </c>
      <c r="M110" s="14">
        <v>0</v>
      </c>
      <c r="N110" s="11"/>
    </row>
    <row r="111" spans="4:14" ht="14.5" customHeight="1">
      <c r="D111" s="154">
        <v>50</v>
      </c>
      <c r="E111" s="155">
        <v>253.85</v>
      </c>
      <c r="F111" s="9"/>
      <c r="L111" s="14">
        <v>109</v>
      </c>
      <c r="M111" s="14">
        <v>0</v>
      </c>
      <c r="N111" s="11"/>
    </row>
    <row r="112" spans="4:14" ht="14.5" customHeight="1">
      <c r="D112" s="154">
        <v>51</v>
      </c>
      <c r="E112" s="155">
        <v>258.45999999999998</v>
      </c>
      <c r="F112" s="9"/>
      <c r="L112" s="14">
        <v>110</v>
      </c>
      <c r="M112" s="14">
        <v>0</v>
      </c>
      <c r="N112" s="11"/>
    </row>
    <row r="113" spans="4:14" ht="14.5" customHeight="1">
      <c r="D113" s="154">
        <v>51</v>
      </c>
      <c r="E113" s="155">
        <v>258.45999999999998</v>
      </c>
      <c r="F113" s="9"/>
      <c r="L113" s="14">
        <v>111</v>
      </c>
      <c r="M113" s="14">
        <v>0</v>
      </c>
      <c r="N113" s="11"/>
    </row>
    <row r="114" spans="4:14" ht="14.5" customHeight="1">
      <c r="D114" s="154">
        <v>52</v>
      </c>
      <c r="E114" s="155">
        <v>263.08</v>
      </c>
      <c r="F114" s="9"/>
      <c r="L114" s="14">
        <v>112</v>
      </c>
      <c r="M114" s="14">
        <v>0</v>
      </c>
      <c r="N114" s="11"/>
    </row>
    <row r="115" spans="4:14" ht="14.5" customHeight="1">
      <c r="D115" s="154">
        <v>52</v>
      </c>
      <c r="E115" s="155">
        <v>263.08</v>
      </c>
      <c r="F115" s="9"/>
      <c r="L115" s="14">
        <v>113</v>
      </c>
      <c r="M115" s="14">
        <v>0</v>
      </c>
      <c r="N115" s="11"/>
    </row>
    <row r="116" spans="4:14" ht="14.5" customHeight="1">
      <c r="D116" s="154">
        <v>53</v>
      </c>
      <c r="E116" s="155">
        <v>267.69</v>
      </c>
      <c r="F116" s="9"/>
      <c r="L116" s="14">
        <v>114</v>
      </c>
      <c r="M116" s="14">
        <v>0</v>
      </c>
      <c r="N116" s="11"/>
    </row>
    <row r="117" spans="4:14" ht="14.5" customHeight="1">
      <c r="D117" s="154">
        <v>53</v>
      </c>
      <c r="E117" s="155">
        <v>267.69</v>
      </c>
      <c r="F117" s="9"/>
      <c r="L117" s="14">
        <v>115</v>
      </c>
      <c r="M117" s="14">
        <v>0</v>
      </c>
      <c r="N117" s="11"/>
    </row>
    <row r="118" spans="4:14" ht="14.5" customHeight="1">
      <c r="D118" s="154">
        <v>54</v>
      </c>
      <c r="E118" s="155">
        <v>274.62</v>
      </c>
      <c r="F118" s="9"/>
      <c r="L118" s="14">
        <v>116</v>
      </c>
      <c r="M118" s="14">
        <v>0</v>
      </c>
      <c r="N118" s="11"/>
    </row>
    <row r="119" spans="4:14" ht="14.5" customHeight="1">
      <c r="D119" s="154">
        <v>54</v>
      </c>
      <c r="E119" s="155">
        <v>274.62</v>
      </c>
      <c r="F119" s="9"/>
      <c r="L119" s="14">
        <v>117</v>
      </c>
      <c r="M119" s="14">
        <v>0</v>
      </c>
      <c r="N119" s="11"/>
    </row>
    <row r="120" spans="4:14" ht="14.5" customHeight="1">
      <c r="D120" s="154">
        <v>55</v>
      </c>
      <c r="E120" s="155">
        <v>274.62</v>
      </c>
      <c r="F120" s="9"/>
      <c r="L120" s="14">
        <v>118</v>
      </c>
      <c r="M120" s="14">
        <v>0</v>
      </c>
      <c r="N120" s="11"/>
    </row>
    <row r="121" spans="4:14" ht="14.5" customHeight="1">
      <c r="D121" s="154">
        <v>55</v>
      </c>
      <c r="E121" s="155">
        <v>279.23</v>
      </c>
      <c r="F121" s="9"/>
      <c r="L121" s="14">
        <v>119</v>
      </c>
      <c r="M121" s="14">
        <v>0</v>
      </c>
      <c r="N121" s="11"/>
    </row>
    <row r="122" spans="4:14" ht="14.5" customHeight="1">
      <c r="D122" s="154">
        <v>55</v>
      </c>
      <c r="E122" s="155">
        <v>279.23</v>
      </c>
      <c r="F122" s="9"/>
      <c r="L122" s="14">
        <v>120</v>
      </c>
      <c r="M122" s="14">
        <v>0</v>
      </c>
      <c r="N122" s="11"/>
    </row>
    <row r="123" spans="4:14" ht="14.5" customHeight="1">
      <c r="D123" s="154">
        <v>56</v>
      </c>
      <c r="E123" s="155">
        <v>283.85000000000002</v>
      </c>
      <c r="F123" s="9"/>
      <c r="L123" s="14">
        <v>121</v>
      </c>
      <c r="M123" s="14">
        <v>0</v>
      </c>
      <c r="N123" s="11"/>
    </row>
    <row r="124" spans="4:14" ht="14.5" customHeight="1">
      <c r="D124" s="154">
        <v>56</v>
      </c>
      <c r="E124" s="155">
        <v>283.85000000000002</v>
      </c>
      <c r="F124" s="9"/>
      <c r="L124" s="14">
        <v>122</v>
      </c>
      <c r="M124" s="14">
        <v>0</v>
      </c>
      <c r="N124" s="11"/>
    </row>
    <row r="125" spans="4:14" ht="14.5" customHeight="1">
      <c r="D125" s="154">
        <v>57</v>
      </c>
      <c r="E125" s="155">
        <v>288.45999999999998</v>
      </c>
      <c r="F125" s="9"/>
      <c r="L125" s="14">
        <v>123</v>
      </c>
      <c r="M125" s="14">
        <v>0</v>
      </c>
      <c r="N125" s="11"/>
    </row>
    <row r="126" spans="4:14" ht="14.5" customHeight="1">
      <c r="D126" s="154">
        <v>57</v>
      </c>
      <c r="E126" s="155">
        <v>288.45999999999998</v>
      </c>
      <c r="F126" s="9"/>
      <c r="L126" s="14">
        <v>124</v>
      </c>
      <c r="M126" s="14">
        <v>0</v>
      </c>
      <c r="N126" s="11"/>
    </row>
    <row r="127" spans="4:14" ht="14.5" customHeight="1">
      <c r="D127" s="154">
        <v>58</v>
      </c>
      <c r="E127" s="155">
        <v>293.08</v>
      </c>
      <c r="F127" s="9"/>
      <c r="L127" s="14">
        <v>125</v>
      </c>
      <c r="M127" s="14">
        <v>0</v>
      </c>
      <c r="N127" s="11"/>
    </row>
    <row r="128" spans="4:14" ht="14.5" customHeight="1">
      <c r="D128" s="154">
        <v>58</v>
      </c>
      <c r="E128" s="155">
        <v>293.08</v>
      </c>
      <c r="F128" s="9"/>
      <c r="L128" s="14">
        <v>126</v>
      </c>
      <c r="M128" s="14">
        <v>0</v>
      </c>
      <c r="N128" s="11"/>
    </row>
    <row r="129" spans="4:14" ht="14.5" customHeight="1">
      <c r="D129" s="154">
        <v>59</v>
      </c>
      <c r="E129" s="155">
        <v>297.69</v>
      </c>
      <c r="F129" s="9"/>
      <c r="L129" s="14">
        <v>127</v>
      </c>
      <c r="M129" s="14">
        <v>0</v>
      </c>
      <c r="N129" s="11"/>
    </row>
    <row r="130" spans="4:14" ht="14.5" customHeight="1">
      <c r="D130" s="154">
        <v>59</v>
      </c>
      <c r="E130" s="155">
        <v>297.69</v>
      </c>
      <c r="F130" s="9"/>
      <c r="L130" s="14">
        <v>128</v>
      </c>
      <c r="M130" s="14">
        <v>0</v>
      </c>
      <c r="N130" s="11"/>
    </row>
    <row r="131" spans="4:14" ht="14.5" customHeight="1">
      <c r="D131" s="154">
        <v>60</v>
      </c>
      <c r="E131" s="155">
        <v>304.62</v>
      </c>
      <c r="F131" s="9"/>
      <c r="L131" s="14">
        <v>129</v>
      </c>
      <c r="M131" s="14">
        <v>0</v>
      </c>
      <c r="N131" s="11"/>
    </row>
    <row r="132" spans="4:14" ht="14.5" customHeight="1">
      <c r="D132" s="154">
        <v>60</v>
      </c>
      <c r="E132" s="155">
        <v>304.62</v>
      </c>
      <c r="F132" s="9"/>
      <c r="L132" s="14">
        <v>130</v>
      </c>
      <c r="M132" s="14">
        <v>0</v>
      </c>
      <c r="N132" s="11"/>
    </row>
    <row r="133" spans="4:14" ht="14.5" customHeight="1">
      <c r="D133" s="154">
        <v>60</v>
      </c>
      <c r="E133" s="155">
        <v>304.62</v>
      </c>
      <c r="F133" s="9"/>
      <c r="L133" s="14">
        <v>131</v>
      </c>
      <c r="M133" s="14">
        <v>0</v>
      </c>
      <c r="N133" s="11"/>
    </row>
    <row r="134" spans="4:14" ht="14.5" customHeight="1">
      <c r="D134" s="154">
        <v>61</v>
      </c>
      <c r="E134" s="155">
        <v>309.23</v>
      </c>
      <c r="F134" s="9"/>
      <c r="L134" s="14">
        <v>132</v>
      </c>
      <c r="M134" s="14">
        <v>0</v>
      </c>
      <c r="N134" s="11"/>
    </row>
    <row r="135" spans="4:14" ht="14.5" customHeight="1">
      <c r="D135" s="154">
        <v>61</v>
      </c>
      <c r="E135" s="155">
        <v>309.23</v>
      </c>
      <c r="F135" s="9"/>
      <c r="L135" s="14">
        <v>133</v>
      </c>
      <c r="M135" s="14">
        <v>0</v>
      </c>
      <c r="N135" s="11"/>
    </row>
    <row r="136" spans="4:14" ht="14.5" customHeight="1">
      <c r="D136" s="154">
        <v>62</v>
      </c>
      <c r="E136" s="155">
        <v>313.85000000000002</v>
      </c>
      <c r="F136" s="9"/>
      <c r="L136" s="14">
        <v>134</v>
      </c>
      <c r="M136" s="14">
        <v>0</v>
      </c>
      <c r="N136" s="11"/>
    </row>
    <row r="137" spans="4:14" ht="14.5" customHeight="1">
      <c r="D137" s="154">
        <v>62</v>
      </c>
      <c r="E137" s="155">
        <v>313.85000000000002</v>
      </c>
      <c r="F137" s="9"/>
      <c r="L137" s="14">
        <v>135</v>
      </c>
      <c r="M137" s="14">
        <v>0</v>
      </c>
      <c r="N137" s="11"/>
    </row>
    <row r="138" spans="4:14" ht="14.5" customHeight="1">
      <c r="D138" s="154">
        <v>63</v>
      </c>
      <c r="E138" s="155">
        <v>318.45999999999998</v>
      </c>
      <c r="F138" s="9"/>
      <c r="L138" s="14">
        <v>136</v>
      </c>
      <c r="M138" s="14">
        <v>0</v>
      </c>
      <c r="N138" s="11"/>
    </row>
    <row r="139" spans="4:14" ht="14.5" customHeight="1">
      <c r="D139" s="154">
        <v>63</v>
      </c>
      <c r="E139" s="155">
        <v>318.45999999999998</v>
      </c>
      <c r="F139" s="9"/>
      <c r="L139" s="14">
        <v>137</v>
      </c>
      <c r="M139" s="14">
        <v>0</v>
      </c>
      <c r="N139" s="11"/>
    </row>
    <row r="140" spans="4:14" ht="14.5" customHeight="1">
      <c r="D140" s="154">
        <v>64</v>
      </c>
      <c r="E140" s="155">
        <v>323.08</v>
      </c>
      <c r="F140" s="9"/>
      <c r="L140" s="14">
        <v>138</v>
      </c>
      <c r="M140" s="14">
        <v>0</v>
      </c>
      <c r="N140" s="11"/>
    </row>
    <row r="141" spans="4:14" ht="14.5" customHeight="1">
      <c r="D141" s="154">
        <v>64</v>
      </c>
      <c r="E141" s="155">
        <v>323.08</v>
      </c>
      <c r="F141" s="9"/>
      <c r="L141" s="14">
        <v>139</v>
      </c>
      <c r="M141" s="14">
        <v>0</v>
      </c>
      <c r="N141" s="11"/>
    </row>
    <row r="142" spans="4:14" ht="14.5" customHeight="1">
      <c r="D142" s="154">
        <v>65</v>
      </c>
      <c r="E142" s="155">
        <v>330</v>
      </c>
      <c r="F142" s="9"/>
      <c r="L142" s="14">
        <v>140</v>
      </c>
      <c r="M142" s="14">
        <v>0</v>
      </c>
      <c r="N142" s="11"/>
    </row>
    <row r="143" spans="4:14" ht="14.5" customHeight="1">
      <c r="D143" s="154">
        <v>65</v>
      </c>
      <c r="E143" s="155">
        <v>330</v>
      </c>
      <c r="F143" s="9"/>
      <c r="L143" s="14">
        <v>141</v>
      </c>
      <c r="M143" s="14">
        <v>0</v>
      </c>
      <c r="N143" s="11"/>
    </row>
    <row r="144" spans="4:14" ht="14.5" customHeight="1">
      <c r="D144" s="154">
        <v>65</v>
      </c>
      <c r="E144" s="155">
        <v>330</v>
      </c>
      <c r="F144" s="9"/>
      <c r="L144" s="14">
        <v>142</v>
      </c>
      <c r="M144" s="14">
        <v>0</v>
      </c>
      <c r="N144" s="11"/>
    </row>
    <row r="145" spans="4:14" ht="14.5" customHeight="1">
      <c r="D145" s="154">
        <v>66</v>
      </c>
      <c r="E145" s="155">
        <v>334.62</v>
      </c>
      <c r="F145" s="9"/>
      <c r="L145" s="14">
        <v>143</v>
      </c>
      <c r="M145" s="14">
        <v>0</v>
      </c>
      <c r="N145" s="11"/>
    </row>
    <row r="146" spans="4:14" ht="14.5" customHeight="1">
      <c r="D146" s="154">
        <v>66</v>
      </c>
      <c r="E146" s="155">
        <v>334.62</v>
      </c>
      <c r="F146" s="9"/>
      <c r="L146" s="14">
        <v>144</v>
      </c>
      <c r="M146" s="14">
        <v>0</v>
      </c>
      <c r="N146" s="11"/>
    </row>
    <row r="147" spans="4:14" ht="14.5" customHeight="1">
      <c r="D147" s="154">
        <v>67</v>
      </c>
      <c r="E147" s="155">
        <v>339.23</v>
      </c>
      <c r="F147" s="9"/>
      <c r="L147" s="14">
        <v>145</v>
      </c>
      <c r="M147" s="14">
        <v>0</v>
      </c>
      <c r="N147" s="11"/>
    </row>
    <row r="148" spans="4:14" ht="14.5" customHeight="1">
      <c r="D148" s="154">
        <v>67</v>
      </c>
      <c r="E148" s="155">
        <v>339.23</v>
      </c>
      <c r="F148" s="9"/>
      <c r="L148" s="14">
        <v>146</v>
      </c>
      <c r="M148" s="14">
        <v>0</v>
      </c>
      <c r="N148" s="11"/>
    </row>
    <row r="149" spans="4:14" ht="14.5" customHeight="1">
      <c r="D149" s="154">
        <v>68</v>
      </c>
      <c r="E149" s="155">
        <v>343.85</v>
      </c>
      <c r="F149" s="9"/>
      <c r="L149" s="14">
        <v>147</v>
      </c>
      <c r="M149" s="14">
        <v>0</v>
      </c>
      <c r="N149" s="11"/>
    </row>
    <row r="150" spans="4:14" ht="14.5" customHeight="1">
      <c r="D150" s="154">
        <v>68</v>
      </c>
      <c r="E150" s="155">
        <v>343.85</v>
      </c>
      <c r="F150" s="9"/>
      <c r="L150" s="14">
        <v>148</v>
      </c>
      <c r="M150" s="14">
        <v>0</v>
      </c>
      <c r="N150" s="11"/>
    </row>
    <row r="151" spans="4:14" ht="14.5" customHeight="1">
      <c r="D151" s="154">
        <v>69</v>
      </c>
      <c r="E151" s="155">
        <v>348.46</v>
      </c>
      <c r="F151" s="9"/>
      <c r="L151" s="14">
        <v>149</v>
      </c>
      <c r="M151" s="14">
        <v>0</v>
      </c>
      <c r="N151" s="11"/>
    </row>
    <row r="152" spans="4:14" ht="14.5" customHeight="1">
      <c r="D152" s="154">
        <v>69</v>
      </c>
      <c r="E152" s="155">
        <v>348.46</v>
      </c>
      <c r="F152" s="9"/>
      <c r="L152" s="14">
        <v>150</v>
      </c>
      <c r="M152" s="14">
        <v>0</v>
      </c>
      <c r="N152" s="11"/>
    </row>
    <row r="153" spans="4:14" ht="14.5" customHeight="1">
      <c r="D153" s="154">
        <v>70</v>
      </c>
      <c r="E153" s="155">
        <v>355.38</v>
      </c>
      <c r="F153" s="9"/>
      <c r="L153" s="14">
        <v>151</v>
      </c>
      <c r="M153" s="14">
        <v>0</v>
      </c>
      <c r="N153" s="11"/>
    </row>
    <row r="154" spans="4:14" ht="14.5" customHeight="1">
      <c r="D154" s="154">
        <v>70</v>
      </c>
      <c r="E154" s="155">
        <v>355.38</v>
      </c>
      <c r="F154" s="9"/>
      <c r="L154" s="14">
        <v>152</v>
      </c>
      <c r="M154" s="14">
        <v>0</v>
      </c>
      <c r="N154" s="11"/>
    </row>
    <row r="155" spans="4:14" ht="14.5" customHeight="1">
      <c r="D155" s="154">
        <v>70</v>
      </c>
      <c r="E155" s="155">
        <v>355.38</v>
      </c>
      <c r="F155" s="9"/>
      <c r="L155" s="14">
        <v>153</v>
      </c>
      <c r="M155" s="14">
        <v>0</v>
      </c>
      <c r="N155" s="11"/>
    </row>
    <row r="156" spans="4:14" ht="14.5" customHeight="1">
      <c r="D156" s="154">
        <v>71</v>
      </c>
      <c r="E156" s="155">
        <v>362.1</v>
      </c>
      <c r="F156" s="9"/>
      <c r="L156" s="14">
        <v>154</v>
      </c>
      <c r="M156" s="14">
        <v>0</v>
      </c>
      <c r="N156" s="11"/>
    </row>
    <row r="157" spans="4:14" ht="14.5" customHeight="1">
      <c r="D157" s="154">
        <v>71</v>
      </c>
      <c r="E157" s="155">
        <v>362.1</v>
      </c>
      <c r="F157" s="9"/>
      <c r="L157" s="14">
        <v>155</v>
      </c>
      <c r="M157" s="14">
        <v>0</v>
      </c>
      <c r="N157" s="11"/>
    </row>
    <row r="158" spans="4:14" ht="14.5" customHeight="1">
      <c r="D158" s="154">
        <v>72</v>
      </c>
      <c r="E158" s="155">
        <v>363.6</v>
      </c>
      <c r="F158" s="9"/>
      <c r="L158" s="14">
        <v>156</v>
      </c>
      <c r="M158" s="14">
        <v>0</v>
      </c>
      <c r="N158" s="11"/>
    </row>
    <row r="159" spans="4:14" ht="14.5" customHeight="1">
      <c r="D159" s="154">
        <v>72</v>
      </c>
      <c r="E159" s="155">
        <v>363.6</v>
      </c>
      <c r="F159" s="9"/>
      <c r="L159" s="14">
        <v>157</v>
      </c>
      <c r="M159" s="14">
        <v>0</v>
      </c>
      <c r="N159" s="11"/>
    </row>
    <row r="160" spans="4:14" ht="14.5" customHeight="1">
      <c r="D160" s="154">
        <v>73</v>
      </c>
      <c r="E160" s="155">
        <v>365</v>
      </c>
      <c r="F160" s="9"/>
      <c r="L160" s="14">
        <v>158</v>
      </c>
      <c r="M160" s="14">
        <v>0</v>
      </c>
      <c r="N160" s="11"/>
    </row>
    <row r="161" spans="4:14" ht="14.5" customHeight="1">
      <c r="D161" s="154">
        <v>73</v>
      </c>
      <c r="E161" s="155">
        <v>365</v>
      </c>
      <c r="F161" s="9"/>
      <c r="L161" s="14">
        <v>159</v>
      </c>
      <c r="M161" s="14">
        <v>0</v>
      </c>
      <c r="N161" s="11"/>
    </row>
    <row r="162" spans="4:14" ht="14.5" customHeight="1">
      <c r="D162" s="154">
        <v>74</v>
      </c>
      <c r="E162" s="155">
        <v>366.3</v>
      </c>
      <c r="F162" s="9"/>
      <c r="L162" s="14">
        <v>160</v>
      </c>
      <c r="M162" s="14">
        <v>0</v>
      </c>
      <c r="N162" s="11"/>
    </row>
    <row r="163" spans="4:14" ht="14.5" customHeight="1">
      <c r="D163" s="154">
        <v>74</v>
      </c>
      <c r="E163" s="155">
        <v>366.3</v>
      </c>
      <c r="F163" s="9"/>
      <c r="L163" s="14">
        <v>161</v>
      </c>
      <c r="M163" s="14">
        <v>0</v>
      </c>
      <c r="N163" s="11"/>
    </row>
    <row r="164" spans="4:14" ht="14.5" customHeight="1">
      <c r="D164" s="154">
        <v>75</v>
      </c>
      <c r="E164" s="155">
        <v>367.5</v>
      </c>
      <c r="F164" s="9"/>
      <c r="L164" s="14">
        <v>162</v>
      </c>
      <c r="M164" s="14">
        <v>0</v>
      </c>
      <c r="N164" s="11"/>
    </row>
    <row r="165" spans="4:14" ht="14.5" customHeight="1">
      <c r="D165" s="154">
        <v>75</v>
      </c>
      <c r="E165" s="155">
        <v>367.5</v>
      </c>
      <c r="F165" s="9"/>
      <c r="L165" s="14">
        <v>163</v>
      </c>
      <c r="M165" s="14">
        <v>0</v>
      </c>
      <c r="N165" s="11"/>
    </row>
    <row r="166" spans="4:14" ht="14.5" customHeight="1">
      <c r="D166" s="154">
        <v>75</v>
      </c>
      <c r="E166" s="155">
        <v>367.5</v>
      </c>
      <c r="F166" s="9"/>
      <c r="L166" s="14">
        <v>164</v>
      </c>
      <c r="M166" s="14">
        <v>0</v>
      </c>
      <c r="N166" s="11"/>
    </row>
    <row r="167" spans="4:14" ht="14.5" customHeight="1">
      <c r="D167" s="154">
        <v>76</v>
      </c>
      <c r="E167" s="155">
        <v>368.6</v>
      </c>
      <c r="F167" s="9"/>
      <c r="L167" s="14">
        <v>165</v>
      </c>
      <c r="M167" s="14">
        <v>0</v>
      </c>
      <c r="N167" s="11"/>
    </row>
    <row r="168" spans="4:14" ht="14.5" customHeight="1">
      <c r="D168" s="154">
        <v>76</v>
      </c>
      <c r="E168" s="155">
        <v>368.6</v>
      </c>
      <c r="F168" s="9"/>
      <c r="L168" s="14">
        <v>166</v>
      </c>
      <c r="M168" s="14">
        <v>0</v>
      </c>
      <c r="N168" s="11"/>
    </row>
    <row r="169" spans="4:14" ht="14.5" customHeight="1">
      <c r="D169" s="154">
        <v>77</v>
      </c>
      <c r="E169" s="155">
        <v>369.6</v>
      </c>
      <c r="F169" s="9"/>
      <c r="L169" s="14">
        <v>167</v>
      </c>
      <c r="M169" s="14">
        <v>0</v>
      </c>
      <c r="N169" s="11"/>
    </row>
    <row r="170" spans="4:14" ht="14.5" customHeight="1">
      <c r="D170" s="154">
        <v>77</v>
      </c>
      <c r="E170" s="155">
        <v>369.6</v>
      </c>
      <c r="F170" s="9"/>
      <c r="L170" s="14">
        <v>168</v>
      </c>
      <c r="M170" s="14">
        <v>0</v>
      </c>
      <c r="N170" s="11"/>
    </row>
    <row r="171" spans="4:14" ht="14.5" customHeight="1">
      <c r="D171" s="154">
        <v>78</v>
      </c>
      <c r="E171" s="155">
        <v>370.5</v>
      </c>
      <c r="F171" s="9"/>
      <c r="L171" s="14">
        <v>169</v>
      </c>
      <c r="M171" s="14">
        <v>0</v>
      </c>
      <c r="N171" s="11"/>
    </row>
    <row r="172" spans="4:14" ht="14.5" customHeight="1">
      <c r="D172" s="154">
        <v>78</v>
      </c>
      <c r="E172" s="155">
        <v>370.5</v>
      </c>
      <c r="F172" s="9"/>
      <c r="L172" s="14">
        <v>170</v>
      </c>
      <c r="M172" s="14">
        <v>0</v>
      </c>
      <c r="N172" s="11"/>
    </row>
    <row r="173" spans="4:14" ht="14.5" customHeight="1">
      <c r="D173" s="154">
        <v>79</v>
      </c>
      <c r="E173" s="155">
        <v>371.3</v>
      </c>
      <c r="F173" s="9"/>
      <c r="L173" s="14">
        <v>171</v>
      </c>
      <c r="M173" s="14">
        <v>0</v>
      </c>
      <c r="N173" s="11"/>
    </row>
    <row r="174" spans="4:14" ht="14.5" customHeight="1">
      <c r="D174" s="154">
        <v>79</v>
      </c>
      <c r="E174" s="155">
        <v>371.3</v>
      </c>
      <c r="F174" s="9"/>
      <c r="L174" s="14">
        <v>172</v>
      </c>
      <c r="M174" s="14">
        <v>0</v>
      </c>
      <c r="N174" s="11"/>
    </row>
    <row r="175" spans="4:14" ht="14.5" customHeight="1">
      <c r="D175" s="154">
        <v>79</v>
      </c>
      <c r="E175" s="155">
        <v>371.3</v>
      </c>
      <c r="F175" s="9"/>
      <c r="L175" s="14">
        <v>173</v>
      </c>
      <c r="M175" s="14">
        <v>0</v>
      </c>
      <c r="N175" s="11"/>
    </row>
    <row r="176" spans="4:14" ht="14.5" customHeight="1">
      <c r="D176" s="154">
        <v>80</v>
      </c>
      <c r="E176" s="155">
        <v>372</v>
      </c>
      <c r="F176" s="9"/>
      <c r="L176" s="14">
        <v>174</v>
      </c>
      <c r="M176" s="14">
        <v>0</v>
      </c>
      <c r="N176" s="11"/>
    </row>
    <row r="177" spans="4:14" ht="14.5" customHeight="1">
      <c r="D177" s="154">
        <v>80</v>
      </c>
      <c r="E177" s="155">
        <v>372</v>
      </c>
      <c r="F177" s="9"/>
      <c r="L177" s="14">
        <v>175</v>
      </c>
      <c r="M177" s="14">
        <v>0</v>
      </c>
      <c r="N177" s="11"/>
    </row>
    <row r="178" spans="4:14" ht="14.5" customHeight="1">
      <c r="D178" s="154">
        <v>81</v>
      </c>
      <c r="E178" s="155">
        <v>372.6</v>
      </c>
      <c r="F178" s="9"/>
      <c r="L178" s="14">
        <v>176</v>
      </c>
      <c r="M178" s="14">
        <v>0</v>
      </c>
      <c r="N178" s="11"/>
    </row>
    <row r="179" spans="4:14" ht="14.5" customHeight="1">
      <c r="D179" s="154">
        <v>81</v>
      </c>
      <c r="E179" s="155">
        <v>372.6</v>
      </c>
      <c r="F179" s="9"/>
      <c r="L179" s="14">
        <v>177</v>
      </c>
      <c r="M179" s="14">
        <v>0</v>
      </c>
      <c r="N179" s="11"/>
    </row>
    <row r="180" spans="4:14" ht="14.5" customHeight="1">
      <c r="D180" s="154">
        <v>82</v>
      </c>
      <c r="E180" s="155">
        <v>373.1</v>
      </c>
      <c r="F180" s="9"/>
      <c r="L180" s="14">
        <v>178</v>
      </c>
      <c r="M180" s="14">
        <v>0</v>
      </c>
      <c r="N180" s="11"/>
    </row>
    <row r="181" spans="4:14" ht="14.5" customHeight="1">
      <c r="D181" s="154">
        <v>82</v>
      </c>
      <c r="E181" s="155">
        <v>373.1</v>
      </c>
      <c r="F181" s="9"/>
      <c r="L181" s="14">
        <v>179</v>
      </c>
      <c r="M181" s="14">
        <v>0</v>
      </c>
      <c r="N181" s="11"/>
    </row>
    <row r="182" spans="4:14" ht="14.5" customHeight="1">
      <c r="D182" s="154">
        <v>83</v>
      </c>
      <c r="E182" s="155">
        <v>373.5</v>
      </c>
      <c r="F182" s="9"/>
      <c r="L182" s="14">
        <v>180</v>
      </c>
      <c r="M182" s="14">
        <v>0</v>
      </c>
      <c r="N182" s="11"/>
    </row>
    <row r="183" spans="4:14" ht="14.5" customHeight="1">
      <c r="D183" s="154">
        <v>83</v>
      </c>
      <c r="E183" s="155">
        <v>373.5</v>
      </c>
      <c r="F183" s="9"/>
      <c r="L183" s="14">
        <v>181</v>
      </c>
      <c r="M183" s="14">
        <v>0</v>
      </c>
      <c r="N183" s="11"/>
    </row>
    <row r="184" spans="4:14" ht="14.5" customHeight="1">
      <c r="D184" s="154">
        <v>84</v>
      </c>
      <c r="E184" s="155">
        <v>373.8</v>
      </c>
      <c r="F184" s="9"/>
      <c r="L184" s="14">
        <v>182</v>
      </c>
      <c r="M184" s="14">
        <v>0</v>
      </c>
      <c r="N184" s="11"/>
    </row>
    <row r="185" spans="4:14" ht="14.5" customHeight="1">
      <c r="D185" s="154">
        <v>84</v>
      </c>
      <c r="E185" s="155">
        <v>373.8</v>
      </c>
      <c r="F185" s="9"/>
      <c r="L185" s="14">
        <v>183</v>
      </c>
      <c r="M185" s="14">
        <v>0</v>
      </c>
      <c r="N185" s="11"/>
    </row>
    <row r="186" spans="4:14" ht="14.5" customHeight="1">
      <c r="D186" s="154">
        <v>84</v>
      </c>
      <c r="E186" s="155">
        <v>373.8</v>
      </c>
      <c r="F186" s="9"/>
      <c r="L186" s="14">
        <v>184</v>
      </c>
      <c r="M186" s="14">
        <v>0</v>
      </c>
      <c r="N186" s="11"/>
    </row>
    <row r="187" spans="4:14" ht="14.5" customHeight="1">
      <c r="D187" s="154">
        <v>85</v>
      </c>
      <c r="E187" s="155">
        <v>376.55</v>
      </c>
      <c r="F187" s="9"/>
      <c r="L187" s="14">
        <v>185</v>
      </c>
      <c r="M187" s="14">
        <v>0</v>
      </c>
      <c r="N187" s="11"/>
    </row>
    <row r="188" spans="4:14" ht="14.5" customHeight="1">
      <c r="D188" s="154">
        <v>85</v>
      </c>
      <c r="E188" s="155">
        <v>376.55</v>
      </c>
      <c r="F188" s="9"/>
      <c r="L188" s="14">
        <v>186</v>
      </c>
      <c r="M188" s="14">
        <v>0</v>
      </c>
      <c r="N188" s="11"/>
    </row>
    <row r="189" spans="4:14" ht="14.5" customHeight="1">
      <c r="D189" s="154">
        <v>86</v>
      </c>
      <c r="E189" s="155">
        <v>380.12</v>
      </c>
      <c r="F189" s="9"/>
      <c r="L189" s="14">
        <v>187</v>
      </c>
      <c r="M189" s="14">
        <v>0</v>
      </c>
      <c r="N189" s="11"/>
    </row>
    <row r="190" spans="4:14" ht="14.5" customHeight="1">
      <c r="D190" s="154">
        <v>86</v>
      </c>
      <c r="E190" s="155">
        <v>380.12</v>
      </c>
      <c r="F190" s="9"/>
      <c r="L190" s="14">
        <v>188</v>
      </c>
      <c r="M190" s="14">
        <v>0</v>
      </c>
      <c r="N190" s="11"/>
    </row>
    <row r="191" spans="4:14" ht="14.5" customHeight="1">
      <c r="D191" s="154">
        <v>87</v>
      </c>
      <c r="E191" s="155">
        <v>383.67</v>
      </c>
      <c r="F191" s="9"/>
      <c r="L191" s="14">
        <v>189</v>
      </c>
      <c r="M191" s="14">
        <v>0</v>
      </c>
      <c r="N191" s="11"/>
    </row>
    <row r="192" spans="4:14" ht="14.5" customHeight="1">
      <c r="D192" s="154">
        <v>87</v>
      </c>
      <c r="E192" s="155">
        <v>383.67</v>
      </c>
      <c r="F192" s="9"/>
      <c r="L192" s="14">
        <v>190</v>
      </c>
      <c r="M192" s="14">
        <v>0</v>
      </c>
      <c r="N192" s="11"/>
    </row>
    <row r="193" spans="4:14" ht="14.5" customHeight="1">
      <c r="D193" s="154">
        <v>88</v>
      </c>
      <c r="E193" s="155">
        <v>387.2</v>
      </c>
      <c r="F193" s="9"/>
      <c r="L193" s="14">
        <v>191</v>
      </c>
      <c r="M193" s="14">
        <v>0</v>
      </c>
      <c r="N193" s="11"/>
    </row>
    <row r="194" spans="4:14" ht="14.5" customHeight="1">
      <c r="D194" s="154">
        <v>88</v>
      </c>
      <c r="E194" s="155">
        <v>387.2</v>
      </c>
      <c r="F194" s="9"/>
      <c r="L194" s="14">
        <v>192</v>
      </c>
      <c r="M194" s="14">
        <v>0</v>
      </c>
      <c r="N194" s="11"/>
    </row>
    <row r="195" spans="4:14" ht="14.5" customHeight="1">
      <c r="D195" s="154">
        <v>89</v>
      </c>
      <c r="E195" s="155">
        <v>390.71</v>
      </c>
      <c r="F195" s="9"/>
      <c r="L195" s="14">
        <v>193</v>
      </c>
      <c r="M195" s="14">
        <v>0</v>
      </c>
      <c r="N195" s="11"/>
    </row>
    <row r="196" spans="4:14" ht="14.5" customHeight="1">
      <c r="D196" s="154">
        <v>89</v>
      </c>
      <c r="E196" s="155">
        <v>390.71</v>
      </c>
      <c r="F196" s="9"/>
      <c r="L196" s="14">
        <v>194</v>
      </c>
      <c r="M196" s="14">
        <v>0</v>
      </c>
      <c r="N196" s="11"/>
    </row>
    <row r="197" spans="4:14" ht="14.5" customHeight="1">
      <c r="D197" s="154">
        <v>89</v>
      </c>
      <c r="E197" s="155">
        <v>390.71</v>
      </c>
      <c r="F197" s="9"/>
      <c r="L197" s="14">
        <v>195</v>
      </c>
      <c r="M197" s="14">
        <v>0</v>
      </c>
      <c r="N197" s="11"/>
    </row>
    <row r="198" spans="4:14" ht="14.5" customHeight="1">
      <c r="D198" s="154">
        <v>90</v>
      </c>
      <c r="E198" s="155">
        <v>394.2</v>
      </c>
      <c r="F198" s="9"/>
      <c r="L198" s="14">
        <v>196</v>
      </c>
      <c r="M198" s="14">
        <v>0</v>
      </c>
      <c r="N198" s="11"/>
    </row>
    <row r="199" spans="4:14" ht="14.5" customHeight="1">
      <c r="D199" s="154">
        <v>90</v>
      </c>
      <c r="E199" s="155">
        <v>394.2</v>
      </c>
      <c r="F199" s="9"/>
      <c r="L199" s="14">
        <v>197</v>
      </c>
      <c r="M199" s="14">
        <v>0</v>
      </c>
      <c r="N199" s="11"/>
    </row>
    <row r="200" spans="4:14" ht="14.5" customHeight="1">
      <c r="D200" s="154">
        <v>91</v>
      </c>
      <c r="E200" s="155">
        <v>397.67</v>
      </c>
      <c r="F200" s="9"/>
      <c r="L200" s="14">
        <v>198</v>
      </c>
      <c r="M200" s="14">
        <v>0</v>
      </c>
      <c r="N200" s="11"/>
    </row>
    <row r="201" spans="4:14" ht="14.5" customHeight="1">
      <c r="D201" s="154">
        <v>91</v>
      </c>
      <c r="E201" s="155">
        <v>397.67</v>
      </c>
      <c r="F201" s="9"/>
      <c r="L201" s="14">
        <v>199</v>
      </c>
      <c r="M201" s="14">
        <v>0</v>
      </c>
      <c r="N201" s="11"/>
    </row>
    <row r="202" spans="4:14" ht="14.5" customHeight="1">
      <c r="D202" s="154">
        <v>92</v>
      </c>
      <c r="E202" s="155">
        <v>401.12</v>
      </c>
      <c r="F202" s="9"/>
      <c r="L202" s="14">
        <v>200</v>
      </c>
      <c r="M202" s="14">
        <v>0</v>
      </c>
      <c r="N202" s="11"/>
    </row>
    <row r="203" spans="4:14" ht="14.5" customHeight="1">
      <c r="D203" s="154">
        <v>92</v>
      </c>
      <c r="E203" s="155">
        <v>401.12</v>
      </c>
      <c r="F203" s="9"/>
      <c r="L203" s="14">
        <v>201</v>
      </c>
      <c r="M203" s="14">
        <v>0</v>
      </c>
      <c r="N203" s="11"/>
    </row>
    <row r="204" spans="4:14" ht="14.5" customHeight="1">
      <c r="D204" s="154">
        <v>93</v>
      </c>
      <c r="E204" s="155">
        <v>404.55</v>
      </c>
      <c r="F204" s="9"/>
      <c r="L204" s="14">
        <v>202</v>
      </c>
      <c r="M204" s="14">
        <v>0</v>
      </c>
      <c r="N204" s="11"/>
    </row>
    <row r="205" spans="4:14" ht="14.5" customHeight="1">
      <c r="D205" s="154">
        <v>93</v>
      </c>
      <c r="E205" s="155">
        <v>404.55</v>
      </c>
      <c r="F205" s="9"/>
      <c r="L205" s="14">
        <v>203</v>
      </c>
      <c r="M205" s="14">
        <v>0</v>
      </c>
      <c r="N205" s="11"/>
    </row>
    <row r="206" spans="4:14" ht="14.5" customHeight="1">
      <c r="D206" s="154">
        <v>94</v>
      </c>
      <c r="E206" s="155">
        <v>407.96</v>
      </c>
      <c r="F206" s="9"/>
      <c r="L206" s="14">
        <v>204</v>
      </c>
      <c r="M206" s="14">
        <v>0</v>
      </c>
      <c r="N206" s="11"/>
    </row>
    <row r="207" spans="4:14" ht="14.5" customHeight="1">
      <c r="D207" s="154">
        <v>94</v>
      </c>
      <c r="E207" s="155">
        <v>407.96</v>
      </c>
      <c r="F207" s="9"/>
      <c r="L207" s="14">
        <v>205</v>
      </c>
      <c r="M207" s="14">
        <v>0</v>
      </c>
      <c r="N207" s="11"/>
    </row>
    <row r="208" spans="4:14" ht="14.5" customHeight="1">
      <c r="D208" s="154">
        <v>94</v>
      </c>
      <c r="E208" s="155">
        <v>407.96</v>
      </c>
      <c r="F208" s="9"/>
      <c r="L208" s="14">
        <v>206</v>
      </c>
      <c r="M208" s="14">
        <v>0</v>
      </c>
      <c r="N208" s="11"/>
    </row>
    <row r="209" spans="4:14" ht="14.5" customHeight="1">
      <c r="D209" s="154">
        <v>95</v>
      </c>
      <c r="E209" s="155">
        <v>411.35</v>
      </c>
      <c r="F209" s="9"/>
      <c r="L209" s="14">
        <v>207</v>
      </c>
      <c r="M209" s="14">
        <v>0</v>
      </c>
      <c r="N209" s="11"/>
    </row>
    <row r="210" spans="4:14" ht="14.5" customHeight="1">
      <c r="D210" s="154">
        <v>95</v>
      </c>
      <c r="E210" s="155">
        <v>411.35</v>
      </c>
      <c r="F210" s="9"/>
      <c r="L210" s="14">
        <v>208</v>
      </c>
      <c r="M210" s="14">
        <v>0</v>
      </c>
      <c r="N210" s="11"/>
    </row>
    <row r="211" spans="4:14" ht="14.5" customHeight="1">
      <c r="D211" s="154">
        <v>96</v>
      </c>
      <c r="E211" s="155">
        <v>414.72</v>
      </c>
      <c r="F211" s="9"/>
      <c r="L211" s="14">
        <v>209</v>
      </c>
      <c r="M211" s="14">
        <v>0</v>
      </c>
      <c r="N211" s="11"/>
    </row>
    <row r="212" spans="4:14" ht="14.5" customHeight="1">
      <c r="D212" s="154">
        <v>96</v>
      </c>
      <c r="E212" s="155">
        <v>414.72</v>
      </c>
      <c r="F212" s="9"/>
      <c r="L212" s="14">
        <v>210</v>
      </c>
      <c r="M212" s="14">
        <v>0</v>
      </c>
      <c r="N212" s="11"/>
    </row>
    <row r="213" spans="4:14" ht="14.5" customHeight="1">
      <c r="D213" s="154">
        <v>97</v>
      </c>
      <c r="E213" s="155">
        <v>418.07</v>
      </c>
      <c r="F213" s="9"/>
      <c r="L213" s="14">
        <v>211</v>
      </c>
      <c r="M213" s="14">
        <v>0</v>
      </c>
      <c r="N213" s="11"/>
    </row>
    <row r="214" spans="4:14" ht="14.5" customHeight="1">
      <c r="D214" s="154">
        <v>97</v>
      </c>
      <c r="E214" s="155">
        <v>418.07</v>
      </c>
      <c r="F214" s="9"/>
      <c r="L214" s="14">
        <v>212</v>
      </c>
      <c r="M214" s="14">
        <v>0</v>
      </c>
      <c r="N214" s="11"/>
    </row>
    <row r="215" spans="4:14" ht="14.5" customHeight="1">
      <c r="D215" s="154">
        <v>98</v>
      </c>
      <c r="E215" s="155">
        <v>421.4</v>
      </c>
      <c r="F215" s="9"/>
      <c r="L215" s="14">
        <v>213</v>
      </c>
      <c r="M215" s="14">
        <v>0</v>
      </c>
      <c r="N215" s="11"/>
    </row>
    <row r="216" spans="4:14" ht="14.5" customHeight="1">
      <c r="D216" s="154">
        <v>98</v>
      </c>
      <c r="E216" s="155">
        <v>421.4</v>
      </c>
      <c r="F216" s="9"/>
      <c r="L216" s="14">
        <v>214</v>
      </c>
      <c r="M216" s="14">
        <v>0</v>
      </c>
      <c r="N216" s="11"/>
    </row>
    <row r="217" spans="4:14" ht="14.5" customHeight="1">
      <c r="D217" s="154">
        <v>99</v>
      </c>
      <c r="E217" s="155">
        <v>424.71</v>
      </c>
      <c r="F217" s="9"/>
      <c r="L217" s="14">
        <v>215</v>
      </c>
      <c r="M217" s="14">
        <v>0</v>
      </c>
      <c r="N217" s="11"/>
    </row>
    <row r="218" spans="4:14" ht="14.5" customHeight="1">
      <c r="D218" s="154">
        <v>99</v>
      </c>
      <c r="E218" s="155">
        <v>424.71</v>
      </c>
      <c r="F218" s="9"/>
      <c r="L218" s="14">
        <v>216</v>
      </c>
      <c r="M218" s="14">
        <v>0</v>
      </c>
      <c r="N218" s="11"/>
    </row>
    <row r="219" spans="4:14" ht="14.5" customHeight="1">
      <c r="D219" s="154">
        <v>99</v>
      </c>
      <c r="E219" s="155">
        <v>424.71</v>
      </c>
      <c r="F219" s="9"/>
      <c r="L219" s="14">
        <v>217</v>
      </c>
      <c r="M219" s="14">
        <v>0</v>
      </c>
      <c r="N219" s="11"/>
    </row>
    <row r="220" spans="4:14" ht="14.5" customHeight="1">
      <c r="D220" s="154">
        <v>100</v>
      </c>
      <c r="E220" s="155">
        <v>428</v>
      </c>
      <c r="F220" s="9"/>
      <c r="L220" s="14">
        <v>218</v>
      </c>
      <c r="M220" s="14">
        <v>0</v>
      </c>
      <c r="N220" s="11"/>
    </row>
    <row r="221" spans="4:14" ht="14.5" customHeight="1">
      <c r="D221" s="154">
        <v>100</v>
      </c>
      <c r="E221" s="155">
        <v>428</v>
      </c>
      <c r="F221" s="9"/>
      <c r="L221" s="14">
        <v>219</v>
      </c>
      <c r="M221" s="14">
        <v>0</v>
      </c>
      <c r="N221" s="11"/>
    </row>
    <row r="222" spans="4:14" ht="14.5" customHeight="1">
      <c r="D222" s="154">
        <v>101</v>
      </c>
      <c r="E222" s="155">
        <v>431.27</v>
      </c>
      <c r="F222" s="9"/>
      <c r="L222" s="14">
        <v>220</v>
      </c>
      <c r="M222" s="14">
        <v>0</v>
      </c>
      <c r="N222" s="11"/>
    </row>
    <row r="223" spans="4:14" ht="14.5" customHeight="1">
      <c r="D223" s="154">
        <v>101</v>
      </c>
      <c r="E223" s="155">
        <v>431.27</v>
      </c>
      <c r="F223" s="9"/>
      <c r="L223" s="14">
        <v>221</v>
      </c>
      <c r="M223" s="14">
        <v>0</v>
      </c>
      <c r="N223" s="11"/>
    </row>
    <row r="224" spans="4:14" ht="14.5" customHeight="1">
      <c r="D224" s="154">
        <v>102</v>
      </c>
      <c r="E224" s="155">
        <v>434.52</v>
      </c>
      <c r="F224" s="9"/>
      <c r="L224" s="14">
        <v>222</v>
      </c>
      <c r="M224" s="14">
        <v>0</v>
      </c>
      <c r="N224" s="11"/>
    </row>
    <row r="225" spans="4:14" ht="14.5" customHeight="1">
      <c r="D225" s="154">
        <v>102</v>
      </c>
      <c r="E225" s="155">
        <v>434.52</v>
      </c>
      <c r="F225" s="9"/>
      <c r="L225" s="14">
        <v>223</v>
      </c>
      <c r="M225" s="14">
        <v>0</v>
      </c>
      <c r="N225" s="11"/>
    </row>
    <row r="226" spans="4:14" ht="14.5" customHeight="1">
      <c r="D226" s="154">
        <v>103</v>
      </c>
      <c r="E226" s="155">
        <v>437.75</v>
      </c>
      <c r="F226" s="9"/>
      <c r="L226" s="14">
        <v>224</v>
      </c>
      <c r="M226" s="14">
        <v>0</v>
      </c>
      <c r="N226" s="11"/>
    </row>
    <row r="227" spans="4:14" ht="14.5" customHeight="1">
      <c r="D227" s="154">
        <v>103</v>
      </c>
      <c r="E227" s="155">
        <v>437.75</v>
      </c>
      <c r="F227" s="9"/>
      <c r="L227" s="14">
        <v>225</v>
      </c>
      <c r="M227" s="14">
        <v>0</v>
      </c>
      <c r="N227" s="11"/>
    </row>
    <row r="228" spans="4:14" ht="14.5" customHeight="1">
      <c r="D228" s="154">
        <v>104</v>
      </c>
      <c r="E228" s="155">
        <v>440.96</v>
      </c>
      <c r="F228" s="9"/>
      <c r="L228" s="14">
        <v>226</v>
      </c>
      <c r="M228" s="14">
        <v>0</v>
      </c>
      <c r="N228" s="11"/>
    </row>
    <row r="229" spans="4:14" ht="14.5" customHeight="1">
      <c r="D229" s="154">
        <v>104</v>
      </c>
      <c r="E229" s="155">
        <v>440.96</v>
      </c>
      <c r="F229" s="9"/>
      <c r="L229" s="14">
        <v>227</v>
      </c>
      <c r="M229" s="14">
        <v>0</v>
      </c>
      <c r="N229" s="11"/>
    </row>
    <row r="230" spans="4:14" ht="14.5" customHeight="1">
      <c r="D230" s="154">
        <v>104</v>
      </c>
      <c r="E230" s="155">
        <v>440.96</v>
      </c>
      <c r="F230" s="9"/>
      <c r="L230" s="14">
        <v>228</v>
      </c>
      <c r="M230" s="14">
        <v>0</v>
      </c>
      <c r="N230" s="11"/>
    </row>
    <row r="231" spans="4:14" ht="14.5" customHeight="1">
      <c r="D231" s="154">
        <v>105</v>
      </c>
      <c r="E231" s="155">
        <v>444.15</v>
      </c>
      <c r="F231" s="9"/>
      <c r="L231" s="14">
        <v>229</v>
      </c>
      <c r="M231" s="14">
        <v>0</v>
      </c>
      <c r="N231" s="11"/>
    </row>
    <row r="232" spans="4:14" ht="14.5" customHeight="1">
      <c r="D232" s="154">
        <v>105</v>
      </c>
      <c r="E232" s="155">
        <v>444.15</v>
      </c>
      <c r="F232" s="9"/>
      <c r="L232" s="14">
        <v>230</v>
      </c>
      <c r="M232" s="14">
        <v>0</v>
      </c>
      <c r="N232" s="11"/>
    </row>
    <row r="233" spans="4:14" ht="14.5" customHeight="1">
      <c r="D233" s="154">
        <v>106</v>
      </c>
      <c r="E233" s="155">
        <v>447.32</v>
      </c>
      <c r="F233" s="9"/>
      <c r="L233" s="14">
        <v>231</v>
      </c>
      <c r="M233" s="14">
        <v>0</v>
      </c>
      <c r="N233" s="11"/>
    </row>
    <row r="234" spans="4:14" ht="14.5" customHeight="1">
      <c r="D234" s="154">
        <v>106</v>
      </c>
      <c r="E234" s="155">
        <v>447.32</v>
      </c>
      <c r="F234" s="9"/>
      <c r="L234" s="14">
        <v>232</v>
      </c>
      <c r="M234" s="14">
        <v>0</v>
      </c>
      <c r="N234" s="11"/>
    </row>
    <row r="235" spans="4:14" ht="14.5" customHeight="1">
      <c r="D235" s="154">
        <v>107</v>
      </c>
      <c r="E235" s="155">
        <v>450.47</v>
      </c>
      <c r="F235" s="9"/>
      <c r="L235" s="14">
        <v>233</v>
      </c>
      <c r="M235" s="14">
        <v>0</v>
      </c>
      <c r="N235" s="11"/>
    </row>
    <row r="236" spans="4:14" ht="14.5" customHeight="1">
      <c r="D236" s="154">
        <v>107</v>
      </c>
      <c r="E236" s="155">
        <v>450.47</v>
      </c>
      <c r="F236" s="9"/>
      <c r="L236" s="14">
        <v>234</v>
      </c>
      <c r="M236" s="14">
        <v>0</v>
      </c>
      <c r="N236" s="11"/>
    </row>
    <row r="237" spans="4:14" ht="14.5" customHeight="1">
      <c r="D237" s="154">
        <v>108</v>
      </c>
      <c r="E237" s="155">
        <v>453.6</v>
      </c>
      <c r="F237" s="9"/>
      <c r="L237" s="14">
        <v>235</v>
      </c>
      <c r="M237" s="14">
        <v>0</v>
      </c>
      <c r="N237" s="11"/>
    </row>
    <row r="238" spans="4:14" ht="14.5" customHeight="1">
      <c r="D238" s="154">
        <v>108</v>
      </c>
      <c r="E238" s="155">
        <v>453.6</v>
      </c>
      <c r="F238" s="9"/>
      <c r="L238" s="14">
        <v>236</v>
      </c>
      <c r="M238" s="14">
        <v>0</v>
      </c>
      <c r="N238" s="11"/>
    </row>
    <row r="239" spans="4:14" ht="14.5" customHeight="1">
      <c r="D239" s="154">
        <v>109</v>
      </c>
      <c r="E239" s="155">
        <v>456.71</v>
      </c>
      <c r="F239" s="9"/>
      <c r="L239" s="14">
        <v>237</v>
      </c>
      <c r="M239" s="14">
        <v>0</v>
      </c>
      <c r="N239" s="11"/>
    </row>
    <row r="240" spans="4:14" ht="14.5" customHeight="1">
      <c r="D240" s="154">
        <v>109</v>
      </c>
      <c r="E240" s="155">
        <v>456.71</v>
      </c>
      <c r="F240" s="9"/>
      <c r="L240" s="14">
        <v>238</v>
      </c>
      <c r="M240" s="14">
        <v>0</v>
      </c>
      <c r="N240" s="11"/>
    </row>
    <row r="241" spans="4:14" ht="14.5" customHeight="1">
      <c r="D241" s="154">
        <v>109</v>
      </c>
      <c r="E241" s="155">
        <v>456.71</v>
      </c>
      <c r="F241" s="9"/>
      <c r="L241" s="14">
        <v>239</v>
      </c>
      <c r="M241" s="14">
        <v>0</v>
      </c>
      <c r="N241" s="11"/>
    </row>
    <row r="242" spans="4:14" ht="14.5" customHeight="1">
      <c r="D242" s="154">
        <v>110</v>
      </c>
      <c r="E242" s="155">
        <v>459.8</v>
      </c>
      <c r="F242" s="9"/>
      <c r="L242" s="14">
        <v>240</v>
      </c>
      <c r="M242" s="14">
        <v>0</v>
      </c>
      <c r="N242" s="11"/>
    </row>
    <row r="243" spans="4:14" ht="14.5" customHeight="1">
      <c r="D243" s="154">
        <v>110</v>
      </c>
      <c r="E243" s="155">
        <v>459.8</v>
      </c>
      <c r="F243" s="9"/>
      <c r="L243" s="14">
        <v>241</v>
      </c>
      <c r="M243" s="14">
        <v>0</v>
      </c>
      <c r="N243" s="11"/>
    </row>
    <row r="244" spans="4:14" ht="14.5" customHeight="1">
      <c r="D244" s="154">
        <v>111</v>
      </c>
      <c r="E244" s="155">
        <v>462.87</v>
      </c>
      <c r="F244" s="9"/>
      <c r="L244" s="14">
        <v>242</v>
      </c>
      <c r="M244" s="14">
        <v>0</v>
      </c>
      <c r="N244" s="11"/>
    </row>
    <row r="245" spans="4:14" ht="14.5" customHeight="1">
      <c r="D245" s="154">
        <v>111</v>
      </c>
      <c r="E245" s="155">
        <v>462.87</v>
      </c>
      <c r="F245" s="9"/>
      <c r="L245" s="14">
        <v>243</v>
      </c>
      <c r="M245" s="14">
        <v>0</v>
      </c>
      <c r="N245" s="11"/>
    </row>
    <row r="246" spans="4:14" ht="14.5" customHeight="1">
      <c r="D246" s="154">
        <v>112</v>
      </c>
      <c r="E246" s="155">
        <v>465.92</v>
      </c>
      <c r="F246" s="9"/>
      <c r="L246" s="14">
        <v>244</v>
      </c>
      <c r="M246" s="14">
        <v>0</v>
      </c>
      <c r="N246" s="11"/>
    </row>
    <row r="247" spans="4:14" ht="14.5" customHeight="1">
      <c r="D247" s="154">
        <v>112</v>
      </c>
      <c r="E247" s="155">
        <v>465.92</v>
      </c>
      <c r="F247" s="9"/>
      <c r="L247" s="14">
        <v>245</v>
      </c>
      <c r="M247" s="14">
        <v>0</v>
      </c>
      <c r="N247" s="11"/>
    </row>
    <row r="248" spans="4:14" ht="14.5" customHeight="1">
      <c r="D248" s="154">
        <v>113</v>
      </c>
      <c r="E248" s="155">
        <v>468.95</v>
      </c>
      <c r="F248" s="9"/>
      <c r="L248" s="14">
        <v>246</v>
      </c>
      <c r="M248" s="14">
        <v>0</v>
      </c>
      <c r="N248" s="11"/>
    </row>
    <row r="249" spans="4:14" ht="14.5" customHeight="1">
      <c r="D249" s="154">
        <v>113</v>
      </c>
      <c r="E249" s="155">
        <v>468.95</v>
      </c>
      <c r="F249" s="9"/>
      <c r="L249" s="14">
        <v>247</v>
      </c>
      <c r="M249" s="14">
        <v>0</v>
      </c>
      <c r="N249" s="11"/>
    </row>
    <row r="250" spans="4:14" ht="14.5" customHeight="1">
      <c r="D250" s="154">
        <v>114</v>
      </c>
      <c r="E250" s="155">
        <v>471.96</v>
      </c>
      <c r="F250" s="9"/>
      <c r="L250" s="14">
        <v>248</v>
      </c>
      <c r="M250" s="14">
        <v>0</v>
      </c>
      <c r="N250" s="11"/>
    </row>
    <row r="251" spans="4:14" ht="14.5" customHeight="1">
      <c r="D251" s="154">
        <v>114</v>
      </c>
      <c r="E251" s="155">
        <v>471.96</v>
      </c>
      <c r="F251" s="9"/>
      <c r="L251" s="14">
        <v>249</v>
      </c>
      <c r="M251" s="14">
        <v>0</v>
      </c>
      <c r="N251" s="11"/>
    </row>
    <row r="252" spans="4:14" ht="14.5" customHeight="1">
      <c r="D252" s="154">
        <v>114</v>
      </c>
      <c r="E252" s="155">
        <v>471.96</v>
      </c>
      <c r="F252" s="9"/>
      <c r="L252" s="14">
        <v>250</v>
      </c>
      <c r="M252" s="14">
        <v>0</v>
      </c>
      <c r="N252" s="11"/>
    </row>
    <row r="253" spans="4:14" ht="14.5" customHeight="1">
      <c r="D253" s="154">
        <v>115</v>
      </c>
      <c r="E253" s="155">
        <v>474.95</v>
      </c>
      <c r="F253" s="9"/>
      <c r="L253" s="14">
        <v>251</v>
      </c>
      <c r="M253" s="14">
        <v>0</v>
      </c>
      <c r="N253" s="11"/>
    </row>
    <row r="254" spans="4:14" ht="14.5" customHeight="1">
      <c r="D254" s="154">
        <v>115</v>
      </c>
      <c r="E254" s="155">
        <v>474.95</v>
      </c>
      <c r="F254" s="9"/>
      <c r="L254" s="14">
        <v>252</v>
      </c>
      <c r="M254" s="14">
        <v>0</v>
      </c>
      <c r="N254" s="11"/>
    </row>
    <row r="255" spans="4:14" ht="14.5" customHeight="1">
      <c r="D255" s="154">
        <v>116</v>
      </c>
      <c r="E255" s="155">
        <v>477.92</v>
      </c>
      <c r="F255" s="9"/>
      <c r="L255" s="14">
        <v>253</v>
      </c>
      <c r="M255" s="14">
        <v>0</v>
      </c>
      <c r="N255" s="11"/>
    </row>
    <row r="256" spans="4:14" ht="14.5" customHeight="1">
      <c r="D256" s="154">
        <v>116</v>
      </c>
      <c r="E256" s="155">
        <v>477.92</v>
      </c>
      <c r="F256" s="9"/>
      <c r="L256" s="14">
        <v>254</v>
      </c>
      <c r="M256" s="14">
        <v>0</v>
      </c>
      <c r="N256" s="11"/>
    </row>
    <row r="257" spans="4:14" ht="14.5" customHeight="1">
      <c r="D257" s="154">
        <v>117</v>
      </c>
      <c r="E257" s="155">
        <v>480.87</v>
      </c>
      <c r="F257" s="9"/>
      <c r="L257" s="14">
        <v>255</v>
      </c>
      <c r="M257" s="14">
        <v>0</v>
      </c>
      <c r="N257" s="11"/>
    </row>
    <row r="258" spans="4:14" ht="14.5" customHeight="1">
      <c r="D258" s="154">
        <v>117</v>
      </c>
      <c r="E258" s="155">
        <v>480.87</v>
      </c>
      <c r="F258" s="9"/>
      <c r="L258" s="14">
        <v>256</v>
      </c>
      <c r="M258" s="14">
        <v>0</v>
      </c>
      <c r="N258" s="11"/>
    </row>
    <row r="259" spans="4:14" ht="14.5" customHeight="1">
      <c r="D259" s="154">
        <v>118</v>
      </c>
      <c r="E259" s="155">
        <v>483.8</v>
      </c>
      <c r="F259" s="9"/>
      <c r="L259" s="14">
        <v>257</v>
      </c>
      <c r="M259" s="14">
        <v>0</v>
      </c>
      <c r="N259" s="11"/>
    </row>
    <row r="260" spans="4:14" ht="14.5" customHeight="1">
      <c r="D260" s="154">
        <v>118</v>
      </c>
      <c r="E260" s="155">
        <v>483.8</v>
      </c>
      <c r="F260" s="9"/>
      <c r="L260" s="14">
        <v>258</v>
      </c>
      <c r="M260" s="14">
        <v>0</v>
      </c>
      <c r="N260" s="11"/>
    </row>
    <row r="261" spans="4:14" ht="14.5" customHeight="1">
      <c r="D261" s="154">
        <v>119</v>
      </c>
      <c r="E261" s="155">
        <v>486.71</v>
      </c>
      <c r="F261" s="9"/>
      <c r="L261" s="14">
        <v>259</v>
      </c>
      <c r="M261" s="14">
        <v>0</v>
      </c>
      <c r="N261" s="11"/>
    </row>
    <row r="262" spans="4:14" ht="14.5" customHeight="1">
      <c r="D262" s="154">
        <v>119</v>
      </c>
      <c r="E262" s="155">
        <v>486.71</v>
      </c>
      <c r="F262" s="9"/>
      <c r="L262" s="14">
        <v>260</v>
      </c>
      <c r="M262" s="14">
        <v>0</v>
      </c>
      <c r="N262" s="11"/>
    </row>
    <row r="263" spans="4:14" ht="14.5" customHeight="1">
      <c r="D263" s="154">
        <v>119</v>
      </c>
      <c r="E263" s="155">
        <v>486.71</v>
      </c>
      <c r="F263" s="9"/>
      <c r="L263" s="14">
        <v>261</v>
      </c>
      <c r="M263" s="14">
        <v>0</v>
      </c>
      <c r="N263" s="11"/>
    </row>
    <row r="264" spans="4:14" ht="14.5" customHeight="1">
      <c r="D264" s="154">
        <v>120</v>
      </c>
      <c r="E264" s="155">
        <v>489.6</v>
      </c>
      <c r="F264" s="9"/>
      <c r="L264" s="14">
        <v>262</v>
      </c>
      <c r="M264" s="14">
        <v>0</v>
      </c>
      <c r="N264" s="11"/>
    </row>
    <row r="265" spans="4:14" ht="14.5" customHeight="1">
      <c r="D265" s="154">
        <v>120</v>
      </c>
      <c r="E265" s="155">
        <v>489.6</v>
      </c>
      <c r="F265" s="9"/>
      <c r="L265" s="14">
        <v>263</v>
      </c>
      <c r="M265" s="14">
        <v>0</v>
      </c>
      <c r="N265" s="11"/>
    </row>
    <row r="266" spans="4:14" ht="14.5" customHeight="1">
      <c r="D266" s="154">
        <v>121</v>
      </c>
      <c r="E266" s="155">
        <v>492.47</v>
      </c>
      <c r="F266" s="9"/>
      <c r="L266" s="14">
        <v>264</v>
      </c>
      <c r="M266" s="14">
        <v>0</v>
      </c>
      <c r="N266" s="11"/>
    </row>
    <row r="267" spans="4:14" ht="14.5" customHeight="1">
      <c r="D267" s="154">
        <v>121</v>
      </c>
      <c r="E267" s="155">
        <v>492.47</v>
      </c>
      <c r="F267" s="9"/>
      <c r="L267" s="14">
        <v>265</v>
      </c>
      <c r="M267" s="14">
        <v>0</v>
      </c>
      <c r="N267" s="11"/>
    </row>
    <row r="268" spans="4:14" ht="14.5" customHeight="1">
      <c r="D268" s="154">
        <v>122</v>
      </c>
      <c r="E268" s="155">
        <v>495.32</v>
      </c>
      <c r="F268" s="9"/>
      <c r="L268" s="14">
        <v>266</v>
      </c>
      <c r="M268" s="14">
        <v>0</v>
      </c>
      <c r="N268" s="11"/>
    </row>
    <row r="269" spans="4:14" ht="14.5" customHeight="1">
      <c r="D269" s="154">
        <v>122</v>
      </c>
      <c r="E269" s="155">
        <v>495.32</v>
      </c>
      <c r="F269" s="9"/>
      <c r="L269" s="14">
        <v>267</v>
      </c>
      <c r="M269" s="14">
        <v>0</v>
      </c>
      <c r="N269" s="11"/>
    </row>
    <row r="270" spans="4:14" ht="14.5" customHeight="1">
      <c r="D270" s="154">
        <v>123</v>
      </c>
      <c r="E270" s="155">
        <v>498.15</v>
      </c>
      <c r="F270" s="9"/>
      <c r="L270" s="14">
        <v>268</v>
      </c>
      <c r="M270" s="14">
        <v>0</v>
      </c>
      <c r="N270" s="11"/>
    </row>
    <row r="271" spans="4:14" ht="14.5" customHeight="1">
      <c r="D271" s="154">
        <v>123</v>
      </c>
      <c r="E271" s="155">
        <v>498.15</v>
      </c>
      <c r="F271" s="9"/>
      <c r="L271" s="14">
        <v>269</v>
      </c>
      <c r="M271" s="14">
        <v>0</v>
      </c>
      <c r="N271" s="11"/>
    </row>
    <row r="272" spans="4:14" ht="14.5" customHeight="1">
      <c r="D272" s="154">
        <v>124</v>
      </c>
      <c r="E272" s="155">
        <v>500.96</v>
      </c>
      <c r="F272" s="9"/>
      <c r="L272" s="14">
        <v>270</v>
      </c>
      <c r="M272" s="14">
        <v>0</v>
      </c>
      <c r="N272" s="11"/>
    </row>
    <row r="273" spans="4:14" ht="14.5" customHeight="1">
      <c r="D273" s="154">
        <v>124</v>
      </c>
      <c r="E273" s="155">
        <v>500.96</v>
      </c>
      <c r="F273" s="9"/>
      <c r="L273" s="14">
        <v>271</v>
      </c>
      <c r="M273" s="14">
        <v>0</v>
      </c>
      <c r="N273" s="11"/>
    </row>
    <row r="274" spans="4:14" ht="14.5" customHeight="1">
      <c r="D274" s="154">
        <v>124</v>
      </c>
      <c r="E274" s="155">
        <v>500.96</v>
      </c>
      <c r="F274" s="9"/>
      <c r="L274" s="14">
        <v>272</v>
      </c>
      <c r="M274" s="14">
        <v>0</v>
      </c>
      <c r="N274" s="11"/>
    </row>
    <row r="275" spans="4:14" ht="14.5" customHeight="1">
      <c r="D275" s="154">
        <v>125</v>
      </c>
      <c r="E275" s="155">
        <v>503.75</v>
      </c>
      <c r="F275" s="9"/>
      <c r="L275" s="14">
        <v>273</v>
      </c>
      <c r="M275" s="14">
        <v>0</v>
      </c>
      <c r="N275" s="11"/>
    </row>
    <row r="276" spans="4:14" ht="14.5" customHeight="1">
      <c r="D276" s="154">
        <v>125</v>
      </c>
      <c r="E276" s="155">
        <v>503.75</v>
      </c>
      <c r="F276" s="9"/>
      <c r="L276" s="14">
        <v>274</v>
      </c>
      <c r="M276" s="14">
        <v>0</v>
      </c>
      <c r="N276" s="11"/>
    </row>
    <row r="277" spans="4:14" ht="14.5" customHeight="1">
      <c r="D277" s="154">
        <v>126</v>
      </c>
      <c r="E277" s="155">
        <v>506.52</v>
      </c>
      <c r="F277" s="9"/>
      <c r="L277" s="14">
        <v>275</v>
      </c>
      <c r="M277" s="14">
        <v>0</v>
      </c>
      <c r="N277" s="11"/>
    </row>
    <row r="278" spans="4:14" ht="14.5" customHeight="1">
      <c r="D278" s="154">
        <v>126</v>
      </c>
      <c r="E278" s="155">
        <v>506.52</v>
      </c>
      <c r="F278" s="9"/>
      <c r="L278" s="14">
        <v>276</v>
      </c>
      <c r="M278" s="14">
        <v>0</v>
      </c>
      <c r="N278" s="11"/>
    </row>
    <row r="279" spans="4:14" ht="14.5" customHeight="1">
      <c r="D279" s="154">
        <v>127</v>
      </c>
      <c r="E279" s="155">
        <v>509.27</v>
      </c>
      <c r="F279" s="9"/>
      <c r="L279" s="14">
        <v>277</v>
      </c>
      <c r="M279" s="14">
        <v>0</v>
      </c>
      <c r="N279" s="11"/>
    </row>
    <row r="280" spans="4:14" ht="14.5" customHeight="1">
      <c r="D280" s="154">
        <v>127</v>
      </c>
      <c r="E280" s="155">
        <v>509.27</v>
      </c>
      <c r="F280" s="9"/>
      <c r="L280" s="14">
        <v>278</v>
      </c>
      <c r="M280" s="14">
        <v>0</v>
      </c>
      <c r="N280" s="11"/>
    </row>
    <row r="281" spans="4:14" ht="14.5" customHeight="1">
      <c r="D281" s="154">
        <v>128</v>
      </c>
      <c r="E281" s="155">
        <v>512</v>
      </c>
      <c r="F281" s="9"/>
      <c r="L281" s="14">
        <v>279</v>
      </c>
      <c r="M281" s="14">
        <v>0</v>
      </c>
      <c r="N281" s="11"/>
    </row>
    <row r="282" spans="4:14" ht="14.5" customHeight="1">
      <c r="D282" s="154">
        <v>128</v>
      </c>
      <c r="E282" s="155">
        <v>512</v>
      </c>
      <c r="F282" s="9"/>
      <c r="L282" s="14">
        <v>280</v>
      </c>
      <c r="M282" s="14">
        <v>0</v>
      </c>
      <c r="N282" s="11"/>
    </row>
    <row r="283" spans="4:14" ht="14.5" customHeight="1">
      <c r="D283" s="154">
        <v>129</v>
      </c>
      <c r="E283" s="155">
        <v>514.71</v>
      </c>
      <c r="F283" s="9"/>
      <c r="L283" s="14">
        <v>281</v>
      </c>
      <c r="M283" s="14">
        <v>0</v>
      </c>
      <c r="N283" s="11"/>
    </row>
    <row r="284" spans="4:14" ht="14.5" customHeight="1">
      <c r="D284" s="154">
        <v>129</v>
      </c>
      <c r="E284" s="155">
        <v>514.71</v>
      </c>
      <c r="F284" s="9"/>
      <c r="L284" s="14">
        <v>282</v>
      </c>
      <c r="M284" s="14">
        <v>0</v>
      </c>
      <c r="N284" s="11"/>
    </row>
    <row r="285" spans="4:14" ht="14.5" customHeight="1">
      <c r="D285" s="154">
        <v>129</v>
      </c>
      <c r="E285" s="155">
        <v>514.71</v>
      </c>
      <c r="F285" s="9"/>
      <c r="L285" s="14">
        <v>283</v>
      </c>
      <c r="M285" s="14">
        <v>0</v>
      </c>
      <c r="N285" s="11"/>
    </row>
    <row r="286" spans="4:14" ht="14.5" customHeight="1">
      <c r="D286" s="154">
        <v>130</v>
      </c>
      <c r="E286" s="155">
        <v>517.4</v>
      </c>
      <c r="F286" s="9"/>
      <c r="L286" s="14">
        <v>284</v>
      </c>
      <c r="M286" s="14">
        <v>0</v>
      </c>
      <c r="N286" s="11"/>
    </row>
    <row r="287" spans="4:14" ht="14.5" customHeight="1">
      <c r="D287" s="154">
        <v>130</v>
      </c>
      <c r="E287" s="155">
        <v>517.4</v>
      </c>
      <c r="F287" s="9"/>
      <c r="L287" s="14">
        <v>285</v>
      </c>
      <c r="M287" s="14">
        <v>0</v>
      </c>
      <c r="N287" s="11"/>
    </row>
    <row r="288" spans="4:14" ht="14.5" customHeight="1">
      <c r="D288" s="154">
        <v>131</v>
      </c>
      <c r="E288" s="155">
        <v>520.07000000000005</v>
      </c>
      <c r="F288" s="9"/>
      <c r="L288" s="14">
        <v>286</v>
      </c>
      <c r="M288" s="14">
        <v>0</v>
      </c>
      <c r="N288" s="11"/>
    </row>
    <row r="289" spans="4:14" ht="14.5" customHeight="1">
      <c r="D289" s="154">
        <v>131</v>
      </c>
      <c r="E289" s="155">
        <v>520.07000000000005</v>
      </c>
      <c r="F289" s="9"/>
      <c r="L289" s="14">
        <v>287</v>
      </c>
      <c r="M289" s="14">
        <v>0</v>
      </c>
      <c r="N289" s="11"/>
    </row>
    <row r="290" spans="4:14" ht="14.5" customHeight="1">
      <c r="D290" s="154">
        <v>132</v>
      </c>
      <c r="E290" s="155">
        <v>522.72</v>
      </c>
      <c r="F290" s="9"/>
      <c r="L290" s="14">
        <v>288</v>
      </c>
      <c r="M290" s="14">
        <v>0</v>
      </c>
      <c r="N290" s="11"/>
    </row>
    <row r="291" spans="4:14" ht="14.5" customHeight="1">
      <c r="D291" s="154">
        <v>132</v>
      </c>
      <c r="E291" s="155">
        <v>522.72</v>
      </c>
      <c r="F291" s="9"/>
      <c r="L291" s="14">
        <v>289</v>
      </c>
      <c r="M291" s="14">
        <v>0</v>
      </c>
      <c r="N291" s="11"/>
    </row>
    <row r="292" spans="4:14" ht="14.5" customHeight="1">
      <c r="D292" s="154">
        <v>133</v>
      </c>
      <c r="E292" s="155">
        <v>525.35</v>
      </c>
      <c r="F292" s="9"/>
      <c r="L292" s="14">
        <v>290</v>
      </c>
      <c r="M292" s="14">
        <v>0</v>
      </c>
      <c r="N292" s="11"/>
    </row>
    <row r="293" spans="4:14" ht="14.5" customHeight="1">
      <c r="D293" s="154">
        <v>133</v>
      </c>
      <c r="E293" s="155">
        <v>525.35</v>
      </c>
      <c r="F293" s="9"/>
      <c r="L293" s="14">
        <v>291</v>
      </c>
      <c r="M293" s="14">
        <v>0</v>
      </c>
      <c r="N293" s="11"/>
    </row>
    <row r="294" spans="4:14" ht="14.5" customHeight="1">
      <c r="D294" s="154">
        <v>134</v>
      </c>
      <c r="E294" s="155">
        <v>527.96</v>
      </c>
      <c r="F294" s="9"/>
      <c r="L294" s="14">
        <v>292</v>
      </c>
      <c r="M294" s="14">
        <v>0</v>
      </c>
      <c r="N294" s="11"/>
    </row>
    <row r="295" spans="4:14" ht="14.5" customHeight="1">
      <c r="D295" s="154">
        <v>134</v>
      </c>
      <c r="E295" s="155">
        <v>527.96</v>
      </c>
      <c r="F295" s="9"/>
      <c r="L295" s="14">
        <v>293</v>
      </c>
      <c r="M295" s="14">
        <v>0</v>
      </c>
      <c r="N295" s="11"/>
    </row>
    <row r="296" spans="4:14" ht="14.5" customHeight="1">
      <c r="D296" s="154">
        <v>134</v>
      </c>
      <c r="E296" s="155">
        <v>527.96</v>
      </c>
      <c r="F296" s="9"/>
      <c r="L296" s="14">
        <v>294</v>
      </c>
      <c r="M296" s="14">
        <v>0</v>
      </c>
      <c r="N296" s="11"/>
    </row>
    <row r="297" spans="4:14" ht="14.5" customHeight="1">
      <c r="D297" s="154">
        <v>135</v>
      </c>
      <c r="E297" s="155">
        <v>530.54999999999995</v>
      </c>
      <c r="F297" s="9"/>
      <c r="L297" s="14">
        <v>295</v>
      </c>
      <c r="M297" s="14">
        <v>0</v>
      </c>
      <c r="N297" s="11"/>
    </row>
    <row r="298" spans="4:14" ht="14.5" customHeight="1">
      <c r="D298" s="154">
        <v>135</v>
      </c>
      <c r="E298" s="155">
        <v>530.54999999999995</v>
      </c>
      <c r="F298" s="9"/>
      <c r="L298" s="14">
        <v>296</v>
      </c>
      <c r="M298" s="14">
        <v>0</v>
      </c>
      <c r="N298" s="11"/>
    </row>
    <row r="299" spans="4:14" ht="14.5" customHeight="1">
      <c r="D299" s="154">
        <v>136</v>
      </c>
      <c r="E299" s="155">
        <v>533.12</v>
      </c>
      <c r="F299" s="9"/>
      <c r="L299" s="14">
        <v>297</v>
      </c>
      <c r="M299" s="14">
        <v>0</v>
      </c>
      <c r="N299" s="11"/>
    </row>
    <row r="300" spans="4:14" ht="14.5" customHeight="1">
      <c r="D300" s="154">
        <v>136</v>
      </c>
      <c r="E300" s="155">
        <v>533.12</v>
      </c>
      <c r="F300" s="9"/>
      <c r="L300" s="14">
        <v>298</v>
      </c>
      <c r="M300" s="14">
        <v>0</v>
      </c>
      <c r="N300" s="11"/>
    </row>
    <row r="301" spans="4:14" ht="14.5" customHeight="1">
      <c r="D301" s="154">
        <v>137</v>
      </c>
      <c r="E301" s="155">
        <v>535.66999999999996</v>
      </c>
      <c r="F301" s="9"/>
      <c r="G301" s="9"/>
      <c r="H301" s="9"/>
      <c r="I301" s="9"/>
      <c r="J301" s="9"/>
      <c r="L301" s="14">
        <v>299</v>
      </c>
      <c r="M301" s="14">
        <v>0</v>
      </c>
      <c r="N301" s="11"/>
    </row>
    <row r="302" spans="4:14" ht="14.5" customHeight="1">
      <c r="D302" s="154">
        <v>137</v>
      </c>
      <c r="E302" s="155">
        <v>535.66999999999996</v>
      </c>
      <c r="F302" s="9"/>
      <c r="L302" s="14">
        <v>300</v>
      </c>
      <c r="M302" s="14">
        <v>8000</v>
      </c>
      <c r="N302" s="11"/>
    </row>
    <row r="303" spans="4:14" ht="14.5" customHeight="1">
      <c r="D303" s="154">
        <v>138</v>
      </c>
      <c r="E303" s="155">
        <v>538.20000000000005</v>
      </c>
      <c r="F303" s="9"/>
      <c r="L303" s="14">
        <v>301</v>
      </c>
      <c r="M303" s="14">
        <v>8000</v>
      </c>
      <c r="N303" s="11"/>
    </row>
    <row r="304" spans="4:14" ht="14.5" customHeight="1">
      <c r="D304" s="154">
        <v>138</v>
      </c>
      <c r="E304" s="155">
        <v>538.20000000000005</v>
      </c>
      <c r="F304" s="9"/>
      <c r="L304" s="14">
        <v>302</v>
      </c>
      <c r="M304" s="14">
        <v>8000</v>
      </c>
      <c r="N304" s="11"/>
    </row>
    <row r="305" spans="4:14" ht="14.5" customHeight="1">
      <c r="D305" s="154">
        <v>139</v>
      </c>
      <c r="E305" s="155">
        <v>540.71</v>
      </c>
      <c r="F305" s="9"/>
      <c r="L305" s="14">
        <v>303</v>
      </c>
      <c r="M305" s="14">
        <v>8000</v>
      </c>
      <c r="N305" s="11"/>
    </row>
    <row r="306" spans="4:14" ht="14.5" customHeight="1">
      <c r="D306" s="154">
        <v>139</v>
      </c>
      <c r="E306" s="155">
        <v>540.71</v>
      </c>
      <c r="F306" s="9"/>
      <c r="L306" s="14">
        <v>304</v>
      </c>
      <c r="M306" s="14">
        <v>8000</v>
      </c>
      <c r="N306" s="11"/>
    </row>
    <row r="307" spans="4:14" ht="14.5" customHeight="1">
      <c r="D307" s="154">
        <v>139</v>
      </c>
      <c r="E307" s="155">
        <v>540.71</v>
      </c>
      <c r="F307" s="9"/>
      <c r="L307" s="14">
        <v>305</v>
      </c>
      <c r="M307" s="14">
        <v>8000</v>
      </c>
      <c r="N307" s="11"/>
    </row>
    <row r="308" spans="4:14" ht="14.5" customHeight="1">
      <c r="D308" s="154">
        <v>140</v>
      </c>
      <c r="E308" s="155">
        <v>543.20000000000005</v>
      </c>
      <c r="F308" s="9"/>
      <c r="L308" s="14">
        <v>306</v>
      </c>
      <c r="M308" s="14">
        <v>8000</v>
      </c>
      <c r="N308" s="11"/>
    </row>
    <row r="309" spans="4:14" ht="14.5" customHeight="1">
      <c r="D309" s="154">
        <v>140</v>
      </c>
      <c r="E309" s="155">
        <v>543.20000000000005</v>
      </c>
      <c r="F309" s="9"/>
      <c r="L309" s="14">
        <v>307</v>
      </c>
      <c r="M309" s="14">
        <v>8000</v>
      </c>
      <c r="N309" s="11"/>
    </row>
    <row r="310" spans="4:14" ht="14.5" customHeight="1">
      <c r="D310" s="154">
        <v>141</v>
      </c>
      <c r="E310" s="155">
        <v>545.66999999999996</v>
      </c>
      <c r="F310" s="9"/>
      <c r="L310" s="14">
        <v>308</v>
      </c>
      <c r="M310" s="14">
        <v>8000</v>
      </c>
      <c r="N310" s="11"/>
    </row>
    <row r="311" spans="4:14" ht="14.5" customHeight="1">
      <c r="D311" s="154">
        <v>141</v>
      </c>
      <c r="E311" s="155">
        <v>545.66999999999996</v>
      </c>
      <c r="F311" s="9"/>
      <c r="L311" s="14">
        <v>309</v>
      </c>
      <c r="M311" s="14">
        <v>8000</v>
      </c>
      <c r="N311" s="11"/>
    </row>
    <row r="312" spans="4:14" ht="14.5" customHeight="1">
      <c r="D312" s="154">
        <v>142</v>
      </c>
      <c r="E312" s="155">
        <v>548.12</v>
      </c>
      <c r="F312" s="9"/>
      <c r="L312" s="14">
        <v>310</v>
      </c>
      <c r="M312" s="14">
        <v>8000</v>
      </c>
      <c r="N312" s="11"/>
    </row>
    <row r="313" spans="4:14" ht="14.5" customHeight="1">
      <c r="D313" s="154">
        <v>142</v>
      </c>
      <c r="E313" s="155">
        <v>548.12</v>
      </c>
      <c r="F313" s="9"/>
      <c r="L313" s="14">
        <v>311</v>
      </c>
      <c r="M313" s="14">
        <v>8000</v>
      </c>
      <c r="N313" s="11"/>
    </row>
    <row r="314" spans="4:14" ht="14.5" customHeight="1">
      <c r="D314" s="154">
        <v>143</v>
      </c>
      <c r="E314" s="155">
        <v>550.54999999999995</v>
      </c>
      <c r="F314" s="9"/>
      <c r="L314" s="14">
        <v>312</v>
      </c>
      <c r="M314" s="14">
        <v>8000</v>
      </c>
      <c r="N314" s="11"/>
    </row>
    <row r="315" spans="4:14" ht="14.5" customHeight="1">
      <c r="D315" s="154">
        <v>143</v>
      </c>
      <c r="E315" s="155">
        <v>550.54999999999995</v>
      </c>
      <c r="F315" s="9"/>
      <c r="L315" s="14">
        <v>313</v>
      </c>
      <c r="M315" s="14">
        <v>8000</v>
      </c>
      <c r="N315" s="11"/>
    </row>
    <row r="316" spans="4:14" ht="14.5" customHeight="1">
      <c r="D316" s="154">
        <v>144</v>
      </c>
      <c r="E316" s="155">
        <v>552.96</v>
      </c>
      <c r="F316" s="9"/>
      <c r="L316" s="14">
        <v>314</v>
      </c>
      <c r="M316" s="14">
        <v>8000</v>
      </c>
      <c r="N316" s="11"/>
    </row>
    <row r="317" spans="4:14" ht="14.5" customHeight="1">
      <c r="D317" s="154">
        <v>144</v>
      </c>
      <c r="E317" s="155">
        <v>552.96</v>
      </c>
      <c r="F317" s="9"/>
      <c r="L317" s="14">
        <v>315</v>
      </c>
      <c r="M317" s="14">
        <v>8000</v>
      </c>
      <c r="N317" s="11"/>
    </row>
    <row r="318" spans="4:14" ht="14.5" customHeight="1">
      <c r="D318" s="154">
        <v>144</v>
      </c>
      <c r="E318" s="155">
        <v>552.96</v>
      </c>
      <c r="F318" s="9"/>
      <c r="L318" s="14">
        <v>316</v>
      </c>
      <c r="M318" s="14">
        <v>8000</v>
      </c>
      <c r="N318" s="11"/>
    </row>
    <row r="319" spans="4:14" ht="14.5" customHeight="1">
      <c r="D319" s="154">
        <v>145</v>
      </c>
      <c r="E319" s="155">
        <v>555.35</v>
      </c>
      <c r="F319" s="9"/>
      <c r="L319" s="14">
        <v>317</v>
      </c>
      <c r="M319" s="14">
        <v>8000</v>
      </c>
      <c r="N319" s="11"/>
    </row>
    <row r="320" spans="4:14" ht="14.5" customHeight="1">
      <c r="D320" s="154">
        <v>145</v>
      </c>
      <c r="E320" s="155">
        <v>555.35</v>
      </c>
      <c r="F320" s="9"/>
      <c r="L320" s="14">
        <v>318</v>
      </c>
      <c r="M320" s="14">
        <v>8000</v>
      </c>
      <c r="N320" s="11"/>
    </row>
    <row r="321" spans="4:14" ht="14.5" customHeight="1">
      <c r="D321" s="154">
        <v>146</v>
      </c>
      <c r="E321" s="155">
        <v>557.72</v>
      </c>
      <c r="F321" s="9"/>
      <c r="L321" s="14">
        <v>319</v>
      </c>
      <c r="M321" s="14">
        <v>8000</v>
      </c>
      <c r="N321" s="11"/>
    </row>
    <row r="322" spans="4:14" ht="14.5" customHeight="1">
      <c r="D322" s="154">
        <v>146</v>
      </c>
      <c r="E322" s="155">
        <v>557.72</v>
      </c>
      <c r="F322" s="9"/>
      <c r="L322" s="14">
        <v>320</v>
      </c>
      <c r="M322" s="14">
        <v>8000</v>
      </c>
      <c r="N322" s="11"/>
    </row>
    <row r="323" spans="4:14" ht="14.5" customHeight="1">
      <c r="D323" s="154">
        <v>147</v>
      </c>
      <c r="E323" s="155">
        <v>560.07000000000005</v>
      </c>
      <c r="F323" s="9"/>
      <c r="L323" s="14">
        <v>321</v>
      </c>
      <c r="M323" s="14">
        <v>8000</v>
      </c>
      <c r="N323" s="11"/>
    </row>
    <row r="324" spans="4:14" ht="14.5" customHeight="1">
      <c r="D324" s="154">
        <v>147</v>
      </c>
      <c r="E324" s="155">
        <v>560.07000000000005</v>
      </c>
      <c r="F324" s="9"/>
      <c r="L324" s="14">
        <v>322</v>
      </c>
      <c r="M324" s="14">
        <v>8000</v>
      </c>
      <c r="N324" s="11"/>
    </row>
    <row r="325" spans="4:14" ht="14.5" customHeight="1">
      <c r="D325" s="154">
        <v>148</v>
      </c>
      <c r="E325" s="155">
        <v>562.4</v>
      </c>
      <c r="F325" s="9"/>
      <c r="L325" s="14">
        <v>323</v>
      </c>
      <c r="M325" s="14">
        <v>8000</v>
      </c>
      <c r="N325" s="11"/>
    </row>
    <row r="326" spans="4:14" ht="14.5" customHeight="1">
      <c r="D326" s="154">
        <v>148</v>
      </c>
      <c r="E326" s="155">
        <v>562.4</v>
      </c>
      <c r="F326" s="9"/>
      <c r="L326" s="14">
        <v>324</v>
      </c>
      <c r="M326" s="14">
        <v>8000</v>
      </c>
      <c r="N326" s="11"/>
    </row>
    <row r="327" spans="4:14" ht="14.5" customHeight="1">
      <c r="D327" s="154">
        <v>149</v>
      </c>
      <c r="E327" s="155">
        <v>564.71</v>
      </c>
      <c r="F327" s="9"/>
      <c r="L327" s="14">
        <v>325</v>
      </c>
      <c r="M327" s="14">
        <v>8000</v>
      </c>
      <c r="N327" s="11"/>
    </row>
    <row r="328" spans="4:14" ht="14.5" customHeight="1">
      <c r="D328" s="154">
        <v>149</v>
      </c>
      <c r="E328" s="155">
        <v>564.71</v>
      </c>
      <c r="F328" s="9"/>
      <c r="L328" s="14">
        <v>326</v>
      </c>
      <c r="M328" s="14">
        <v>8000</v>
      </c>
      <c r="N328" s="11"/>
    </row>
    <row r="329" spans="4:14" ht="14.5" customHeight="1">
      <c r="D329" s="154">
        <v>149</v>
      </c>
      <c r="E329" s="155">
        <v>564.71</v>
      </c>
      <c r="F329" s="9"/>
      <c r="L329" s="14">
        <v>327</v>
      </c>
      <c r="M329" s="14">
        <v>8000</v>
      </c>
      <c r="N329" s="11"/>
    </row>
    <row r="330" spans="4:14" ht="14.5" customHeight="1">
      <c r="D330" s="154">
        <v>150</v>
      </c>
      <c r="E330" s="155">
        <v>567</v>
      </c>
      <c r="F330" s="9"/>
      <c r="L330" s="14">
        <v>328</v>
      </c>
      <c r="M330" s="14">
        <v>8000</v>
      </c>
      <c r="N330" s="11"/>
    </row>
    <row r="331" spans="4:14" ht="14.5" customHeight="1">
      <c r="D331" s="154">
        <v>150</v>
      </c>
      <c r="E331" s="155">
        <v>567</v>
      </c>
      <c r="F331" s="9"/>
      <c r="L331" s="14">
        <v>329</v>
      </c>
      <c r="M331" s="14">
        <v>8000</v>
      </c>
      <c r="N331" s="11"/>
    </row>
    <row r="332" spans="4:14" ht="14.5" customHeight="1">
      <c r="D332" s="154">
        <v>151</v>
      </c>
      <c r="E332" s="155">
        <v>569.27</v>
      </c>
      <c r="F332" s="9"/>
      <c r="L332" s="14">
        <v>330</v>
      </c>
      <c r="M332" s="14">
        <v>8000</v>
      </c>
      <c r="N332" s="11"/>
    </row>
    <row r="333" spans="4:14" ht="14.5" customHeight="1">
      <c r="D333" s="154">
        <v>151</v>
      </c>
      <c r="E333" s="155">
        <v>569.27</v>
      </c>
      <c r="F333" s="9"/>
      <c r="L333" s="14">
        <v>331</v>
      </c>
      <c r="M333" s="14">
        <v>8000</v>
      </c>
      <c r="N333" s="11"/>
    </row>
    <row r="334" spans="4:14" ht="14.5" customHeight="1">
      <c r="D334" s="154">
        <v>152</v>
      </c>
      <c r="E334" s="155">
        <v>571.52</v>
      </c>
      <c r="F334" s="9"/>
      <c r="L334" s="14">
        <v>332</v>
      </c>
      <c r="M334" s="14">
        <v>8000</v>
      </c>
      <c r="N334" s="11"/>
    </row>
    <row r="335" spans="4:14" ht="14.5" customHeight="1">
      <c r="D335" s="154">
        <v>152</v>
      </c>
      <c r="E335" s="155">
        <v>571.52</v>
      </c>
      <c r="F335" s="9"/>
      <c r="L335" s="14">
        <v>333</v>
      </c>
      <c r="M335" s="14">
        <v>8000</v>
      </c>
      <c r="N335" s="11"/>
    </row>
    <row r="336" spans="4:14" ht="14.5" customHeight="1">
      <c r="D336" s="154">
        <v>153</v>
      </c>
      <c r="E336" s="155">
        <v>573.75</v>
      </c>
      <c r="F336" s="9"/>
      <c r="L336" s="14">
        <v>334</v>
      </c>
      <c r="M336" s="14">
        <v>8000</v>
      </c>
      <c r="N336" s="11"/>
    </row>
    <row r="337" spans="4:14" ht="14.5" customHeight="1">
      <c r="D337" s="154">
        <v>153</v>
      </c>
      <c r="E337" s="155">
        <v>573.75</v>
      </c>
      <c r="F337" s="9"/>
      <c r="L337" s="14">
        <v>335</v>
      </c>
      <c r="M337" s="14">
        <v>8000</v>
      </c>
      <c r="N337" s="11"/>
    </row>
    <row r="338" spans="4:14" ht="14.5" customHeight="1">
      <c r="D338" s="154">
        <v>153</v>
      </c>
      <c r="E338" s="155">
        <v>573.75</v>
      </c>
      <c r="F338" s="9"/>
      <c r="L338" s="14">
        <v>336</v>
      </c>
      <c r="M338" s="14">
        <v>8000</v>
      </c>
      <c r="N338" s="11"/>
    </row>
    <row r="339" spans="4:14" ht="14.5" customHeight="1">
      <c r="D339" s="154">
        <v>154</v>
      </c>
      <c r="E339" s="155">
        <v>575.96</v>
      </c>
      <c r="F339" s="9"/>
      <c r="L339" s="14">
        <v>337</v>
      </c>
      <c r="M339" s="14">
        <v>8000</v>
      </c>
      <c r="N339" s="11"/>
    </row>
    <row r="340" spans="4:14" ht="14.5" customHeight="1">
      <c r="D340" s="154">
        <v>154</v>
      </c>
      <c r="E340" s="155">
        <v>575.96</v>
      </c>
      <c r="F340" s="9"/>
      <c r="L340" s="14">
        <v>338</v>
      </c>
      <c r="M340" s="14">
        <v>8000</v>
      </c>
      <c r="N340" s="11"/>
    </row>
    <row r="341" spans="4:14" ht="14.5" customHeight="1">
      <c r="D341" s="154">
        <v>155</v>
      </c>
      <c r="E341" s="155">
        <v>578.15</v>
      </c>
      <c r="F341" s="9"/>
      <c r="L341" s="14">
        <v>339</v>
      </c>
      <c r="M341" s="14">
        <v>8000</v>
      </c>
      <c r="N341" s="11"/>
    </row>
    <row r="342" spans="4:14" ht="14.5" customHeight="1">
      <c r="D342" s="154">
        <v>155</v>
      </c>
      <c r="E342" s="155">
        <v>578.15</v>
      </c>
      <c r="F342" s="9"/>
      <c r="L342" s="14">
        <v>340</v>
      </c>
      <c r="M342" s="14">
        <v>8000</v>
      </c>
      <c r="N342" s="11"/>
    </row>
    <row r="343" spans="4:14" ht="14.5" customHeight="1">
      <c r="D343" s="154">
        <v>156</v>
      </c>
      <c r="E343" s="155">
        <v>580.32000000000005</v>
      </c>
      <c r="F343" s="9"/>
      <c r="L343" s="14">
        <v>341</v>
      </c>
      <c r="M343" s="14">
        <v>8000</v>
      </c>
      <c r="N343" s="11"/>
    </row>
    <row r="344" spans="4:14" ht="14.5" customHeight="1">
      <c r="D344" s="154">
        <v>156</v>
      </c>
      <c r="E344" s="155">
        <v>580.32000000000005</v>
      </c>
      <c r="F344" s="9"/>
      <c r="L344" s="14">
        <v>342</v>
      </c>
      <c r="M344" s="14">
        <v>8000</v>
      </c>
      <c r="N344" s="11"/>
    </row>
    <row r="345" spans="4:14" ht="14.5" customHeight="1">
      <c r="D345" s="154">
        <v>157</v>
      </c>
      <c r="E345" s="155">
        <v>582.47</v>
      </c>
      <c r="F345" s="9"/>
      <c r="L345" s="14">
        <v>343</v>
      </c>
      <c r="M345" s="14">
        <v>8000</v>
      </c>
      <c r="N345" s="11"/>
    </row>
    <row r="346" spans="4:14" ht="14.5" customHeight="1">
      <c r="D346" s="154">
        <v>157</v>
      </c>
      <c r="E346" s="155">
        <v>582.47</v>
      </c>
      <c r="F346" s="9"/>
      <c r="L346" s="14">
        <v>344</v>
      </c>
      <c r="M346" s="14">
        <v>8000</v>
      </c>
      <c r="N346" s="11"/>
    </row>
    <row r="347" spans="4:14" ht="14.5" customHeight="1">
      <c r="D347" s="154">
        <v>158</v>
      </c>
      <c r="E347" s="155">
        <v>584.6</v>
      </c>
      <c r="F347" s="9"/>
      <c r="L347" s="14">
        <v>345</v>
      </c>
      <c r="M347" s="14">
        <v>8000</v>
      </c>
      <c r="N347" s="11"/>
    </row>
    <row r="348" spans="4:14" ht="14.5" customHeight="1">
      <c r="D348" s="154">
        <v>158</v>
      </c>
      <c r="E348" s="155">
        <v>584.6</v>
      </c>
      <c r="F348" s="9"/>
      <c r="L348" s="14">
        <v>346</v>
      </c>
      <c r="M348" s="14">
        <v>8000</v>
      </c>
      <c r="N348" s="11"/>
    </row>
    <row r="349" spans="4:14" ht="14.5" customHeight="1">
      <c r="D349" s="154">
        <v>158</v>
      </c>
      <c r="E349" s="155">
        <v>584.6</v>
      </c>
      <c r="F349" s="9"/>
      <c r="L349" s="14">
        <v>347</v>
      </c>
      <c r="M349" s="14">
        <v>8000</v>
      </c>
      <c r="N349" s="11"/>
    </row>
    <row r="350" spans="4:14" ht="14.5" customHeight="1">
      <c r="D350" s="154">
        <v>159</v>
      </c>
      <c r="E350" s="155">
        <v>586.71</v>
      </c>
      <c r="F350" s="9"/>
      <c r="L350" s="14">
        <v>348</v>
      </c>
      <c r="M350" s="14">
        <v>8000</v>
      </c>
      <c r="N350" s="11"/>
    </row>
    <row r="351" spans="4:14" ht="14.5" customHeight="1">
      <c r="D351" s="154">
        <v>159</v>
      </c>
      <c r="E351" s="155">
        <v>586.71</v>
      </c>
      <c r="F351" s="9"/>
      <c r="L351" s="14">
        <v>349</v>
      </c>
      <c r="M351" s="14">
        <v>8000</v>
      </c>
      <c r="N351" s="11"/>
    </row>
    <row r="352" spans="4:14" ht="14.5" customHeight="1">
      <c r="D352" s="154">
        <v>160</v>
      </c>
      <c r="E352" s="155">
        <v>588.79999999999995</v>
      </c>
      <c r="F352" s="9"/>
      <c r="L352" s="14">
        <v>350</v>
      </c>
      <c r="M352" s="14">
        <v>8000</v>
      </c>
      <c r="N352" s="11"/>
    </row>
    <row r="353" spans="4:14" ht="14.5" customHeight="1">
      <c r="D353" s="154">
        <v>160</v>
      </c>
      <c r="E353" s="155">
        <v>588.79999999999995</v>
      </c>
      <c r="F353" s="9"/>
      <c r="L353" s="14">
        <v>351</v>
      </c>
      <c r="M353" s="14">
        <v>8000</v>
      </c>
      <c r="N353" s="11"/>
    </row>
    <row r="354" spans="4:14" ht="14.5" customHeight="1">
      <c r="D354" s="154">
        <v>161</v>
      </c>
      <c r="E354" s="155">
        <v>590.87</v>
      </c>
      <c r="F354" s="9"/>
      <c r="L354" s="14">
        <v>352</v>
      </c>
      <c r="M354" s="14">
        <v>8000</v>
      </c>
      <c r="N354" s="11"/>
    </row>
    <row r="355" spans="4:14" ht="14.5" customHeight="1">
      <c r="D355" s="154">
        <v>161</v>
      </c>
      <c r="E355" s="155">
        <v>590.87</v>
      </c>
      <c r="F355" s="9"/>
      <c r="L355" s="14">
        <v>353</v>
      </c>
      <c r="M355" s="14">
        <v>8000</v>
      </c>
      <c r="N355" s="11"/>
    </row>
    <row r="356" spans="4:14" ht="14.5" customHeight="1">
      <c r="D356" s="154">
        <v>162</v>
      </c>
      <c r="E356" s="155">
        <v>592.91999999999996</v>
      </c>
      <c r="F356" s="9"/>
      <c r="L356" s="14">
        <v>354</v>
      </c>
      <c r="M356" s="14">
        <v>8000</v>
      </c>
      <c r="N356" s="11"/>
    </row>
    <row r="357" spans="4:14" ht="14.5" customHeight="1">
      <c r="D357" s="154">
        <v>162</v>
      </c>
      <c r="E357" s="155">
        <v>592.91999999999996</v>
      </c>
      <c r="F357" s="9"/>
      <c r="L357" s="14">
        <v>355</v>
      </c>
      <c r="M357" s="14">
        <v>8000</v>
      </c>
      <c r="N357" s="11"/>
    </row>
    <row r="358" spans="4:14" ht="14.5" customHeight="1">
      <c r="D358" s="154">
        <v>163</v>
      </c>
      <c r="E358" s="155">
        <v>594.95000000000005</v>
      </c>
      <c r="F358" s="9"/>
      <c r="L358" s="14">
        <v>356</v>
      </c>
      <c r="M358" s="14">
        <v>8000</v>
      </c>
      <c r="N358" s="11"/>
    </row>
    <row r="359" spans="4:14" ht="14.5" customHeight="1">
      <c r="D359" s="154">
        <v>163</v>
      </c>
      <c r="E359" s="155">
        <v>594.95000000000005</v>
      </c>
      <c r="F359" s="9"/>
      <c r="L359" s="14">
        <v>357</v>
      </c>
      <c r="M359" s="14">
        <v>8000</v>
      </c>
      <c r="N359" s="11"/>
    </row>
    <row r="360" spans="4:14" ht="14.5" customHeight="1">
      <c r="D360" s="154">
        <v>163</v>
      </c>
      <c r="E360" s="155">
        <v>594.95000000000005</v>
      </c>
      <c r="F360" s="9"/>
      <c r="L360" s="14">
        <v>358</v>
      </c>
      <c r="M360" s="14">
        <v>8000</v>
      </c>
      <c r="N360" s="11"/>
    </row>
    <row r="361" spans="4:14" ht="14.5" customHeight="1">
      <c r="D361" s="154">
        <v>164</v>
      </c>
      <c r="E361" s="155">
        <v>596.96</v>
      </c>
      <c r="F361" s="9"/>
      <c r="L361" s="14">
        <v>359</v>
      </c>
      <c r="M361" s="14">
        <v>8000</v>
      </c>
      <c r="N361" s="11"/>
    </row>
    <row r="362" spans="4:14" ht="14.5" customHeight="1">
      <c r="D362" s="154">
        <v>164</v>
      </c>
      <c r="E362" s="155">
        <v>596.96</v>
      </c>
      <c r="F362" s="9"/>
      <c r="L362" s="14">
        <v>360</v>
      </c>
      <c r="M362" s="14">
        <v>8000</v>
      </c>
      <c r="N362" s="11"/>
    </row>
    <row r="363" spans="4:14" ht="14.5" customHeight="1">
      <c r="D363" s="154">
        <v>165</v>
      </c>
      <c r="E363" s="155">
        <v>598.95000000000005</v>
      </c>
      <c r="F363" s="9"/>
      <c r="L363" s="14">
        <v>361</v>
      </c>
      <c r="M363" s="14">
        <v>8000</v>
      </c>
      <c r="N363" s="11"/>
    </row>
    <row r="364" spans="4:14" ht="14.5" customHeight="1">
      <c r="D364" s="154">
        <v>165</v>
      </c>
      <c r="E364" s="155">
        <v>598.95000000000005</v>
      </c>
      <c r="F364" s="9"/>
      <c r="L364" s="14">
        <v>362</v>
      </c>
      <c r="M364" s="14">
        <v>8000</v>
      </c>
      <c r="N364" s="11"/>
    </row>
    <row r="365" spans="4:14" ht="14.5" customHeight="1">
      <c r="D365" s="154">
        <v>166</v>
      </c>
      <c r="E365" s="155">
        <v>600.91999999999996</v>
      </c>
      <c r="F365" s="9"/>
      <c r="L365" s="14">
        <v>363</v>
      </c>
      <c r="M365" s="14">
        <v>8000</v>
      </c>
      <c r="N365" s="11"/>
    </row>
    <row r="366" spans="4:14" ht="14.5" customHeight="1">
      <c r="D366" s="154">
        <v>166</v>
      </c>
      <c r="E366" s="155">
        <v>600.91999999999996</v>
      </c>
      <c r="F366" s="9"/>
      <c r="L366" s="14">
        <v>364</v>
      </c>
      <c r="M366" s="14">
        <v>8000</v>
      </c>
      <c r="N366" s="11"/>
    </row>
    <row r="367" spans="4:14" ht="14.5" customHeight="1">
      <c r="D367" s="154">
        <v>167</v>
      </c>
      <c r="E367" s="155">
        <v>602.87</v>
      </c>
      <c r="F367" s="9"/>
      <c r="L367" s="14">
        <v>365</v>
      </c>
      <c r="M367" s="14">
        <v>8000</v>
      </c>
      <c r="N367" s="11"/>
    </row>
    <row r="368" spans="4:14" ht="14.5" customHeight="1">
      <c r="D368" s="154">
        <v>167</v>
      </c>
      <c r="E368" s="155">
        <v>602.87</v>
      </c>
      <c r="F368" s="9"/>
      <c r="L368" s="14">
        <v>366</v>
      </c>
      <c r="M368" s="14">
        <v>8000</v>
      </c>
      <c r="N368" s="11"/>
    </row>
    <row r="369" spans="4:14" ht="14.5" customHeight="1">
      <c r="D369" s="154">
        <v>168</v>
      </c>
      <c r="E369" s="155">
        <v>604.79999999999995</v>
      </c>
      <c r="F369" s="9"/>
      <c r="L369" s="14">
        <v>367</v>
      </c>
      <c r="M369" s="14">
        <v>8000</v>
      </c>
      <c r="N369" s="11"/>
    </row>
    <row r="370" spans="4:14" ht="14.5" customHeight="1">
      <c r="D370" s="154">
        <v>168</v>
      </c>
      <c r="E370" s="155">
        <v>604.79999999999995</v>
      </c>
      <c r="F370" s="9"/>
      <c r="L370" s="14">
        <v>368</v>
      </c>
      <c r="M370" s="14">
        <v>8000</v>
      </c>
      <c r="N370" s="11"/>
    </row>
    <row r="371" spans="4:14" ht="14.5" customHeight="1">
      <c r="D371" s="154">
        <v>168</v>
      </c>
      <c r="E371" s="155">
        <v>604.79999999999995</v>
      </c>
      <c r="F371" s="9"/>
      <c r="L371" s="14">
        <v>369</v>
      </c>
      <c r="M371" s="14">
        <v>8000</v>
      </c>
      <c r="N371" s="11"/>
    </row>
    <row r="372" spans="4:14" ht="14.5" customHeight="1">
      <c r="D372" s="154">
        <v>169</v>
      </c>
      <c r="E372" s="155">
        <v>606.71</v>
      </c>
      <c r="F372" s="9"/>
      <c r="L372" s="14">
        <v>370</v>
      </c>
      <c r="M372" s="14">
        <v>8000</v>
      </c>
      <c r="N372" s="11"/>
    </row>
    <row r="373" spans="4:14" ht="14.5" customHeight="1">
      <c r="D373" s="154">
        <v>169</v>
      </c>
      <c r="E373" s="155">
        <v>606.71</v>
      </c>
      <c r="F373" s="9"/>
      <c r="L373" s="14">
        <v>371</v>
      </c>
      <c r="M373" s="14">
        <v>8000</v>
      </c>
      <c r="N373" s="11"/>
    </row>
    <row r="374" spans="4:14" ht="14.5" customHeight="1">
      <c r="D374" s="154">
        <v>170</v>
      </c>
      <c r="E374" s="155">
        <v>608.6</v>
      </c>
      <c r="F374" s="9"/>
      <c r="L374" s="14">
        <v>372</v>
      </c>
      <c r="M374" s="14">
        <v>8000</v>
      </c>
      <c r="N374" s="11"/>
    </row>
    <row r="375" spans="4:14" ht="14.5" customHeight="1">
      <c r="D375" s="154">
        <v>170</v>
      </c>
      <c r="E375" s="155">
        <v>608.6</v>
      </c>
      <c r="F375" s="9"/>
      <c r="L375" s="14">
        <v>373</v>
      </c>
      <c r="M375" s="14">
        <v>8000</v>
      </c>
      <c r="N375" s="11"/>
    </row>
    <row r="376" spans="4:14" ht="14.5" customHeight="1">
      <c r="D376" s="154">
        <v>171</v>
      </c>
      <c r="E376" s="155">
        <v>610.47</v>
      </c>
      <c r="F376" s="9"/>
      <c r="L376" s="14">
        <v>374</v>
      </c>
      <c r="M376" s="14">
        <v>8000</v>
      </c>
      <c r="N376" s="11"/>
    </row>
    <row r="377" spans="4:14" ht="14.5" customHeight="1">
      <c r="D377" s="154">
        <v>171</v>
      </c>
      <c r="E377" s="155">
        <v>610.47</v>
      </c>
      <c r="F377" s="9"/>
      <c r="L377" s="14">
        <v>375</v>
      </c>
      <c r="M377" s="14">
        <v>8000</v>
      </c>
      <c r="N377" s="11"/>
    </row>
    <row r="378" spans="4:14" ht="14.5" customHeight="1">
      <c r="D378" s="154">
        <v>172</v>
      </c>
      <c r="E378" s="155">
        <v>612.32000000000005</v>
      </c>
      <c r="F378" s="9"/>
      <c r="L378" s="14">
        <v>376</v>
      </c>
      <c r="M378" s="14">
        <v>8000</v>
      </c>
      <c r="N378" s="11"/>
    </row>
    <row r="379" spans="4:14" ht="14.5" customHeight="1">
      <c r="D379" s="154">
        <v>172</v>
      </c>
      <c r="E379" s="155">
        <v>612.32000000000005</v>
      </c>
      <c r="F379" s="9"/>
      <c r="L379" s="14">
        <v>377</v>
      </c>
      <c r="M379" s="14">
        <v>8000</v>
      </c>
      <c r="N379" s="11"/>
    </row>
    <row r="380" spans="4:14" ht="14.5" customHeight="1">
      <c r="D380" s="154">
        <v>173</v>
      </c>
      <c r="E380" s="155">
        <v>614.15</v>
      </c>
      <c r="F380" s="9"/>
      <c r="L380" s="14">
        <v>378</v>
      </c>
      <c r="M380" s="14">
        <v>8000</v>
      </c>
      <c r="N380" s="11"/>
    </row>
    <row r="381" spans="4:14" ht="14.5" customHeight="1">
      <c r="D381" s="154">
        <v>173</v>
      </c>
      <c r="E381" s="155">
        <v>614.15</v>
      </c>
      <c r="F381" s="9"/>
      <c r="L381" s="14">
        <v>379</v>
      </c>
      <c r="M381" s="14">
        <v>8000</v>
      </c>
      <c r="N381" s="11"/>
    </row>
    <row r="382" spans="4:14" ht="14.5" customHeight="1">
      <c r="D382" s="154">
        <v>173</v>
      </c>
      <c r="E382" s="155">
        <v>614.15</v>
      </c>
      <c r="F382" s="9"/>
      <c r="L382" s="14">
        <v>380</v>
      </c>
      <c r="M382" s="14">
        <v>8000</v>
      </c>
      <c r="N382" s="11"/>
    </row>
    <row r="383" spans="4:14" ht="14.5" customHeight="1">
      <c r="D383" s="154">
        <v>174</v>
      </c>
      <c r="E383" s="155">
        <v>615.96</v>
      </c>
      <c r="F383" s="9"/>
      <c r="L383" s="14">
        <v>381</v>
      </c>
      <c r="M383" s="14">
        <v>8000</v>
      </c>
      <c r="N383" s="11"/>
    </row>
    <row r="384" spans="4:14" ht="14.5" customHeight="1">
      <c r="D384" s="154">
        <v>174</v>
      </c>
      <c r="E384" s="155">
        <v>615.96</v>
      </c>
      <c r="F384" s="9"/>
      <c r="L384" s="14">
        <v>382</v>
      </c>
      <c r="M384" s="14">
        <v>8000</v>
      </c>
      <c r="N384" s="11"/>
    </row>
    <row r="385" spans="4:14" ht="14.5" customHeight="1">
      <c r="D385" s="154">
        <v>175</v>
      </c>
      <c r="E385" s="155">
        <v>617.75</v>
      </c>
      <c r="F385" s="9"/>
      <c r="L385" s="14">
        <v>383</v>
      </c>
      <c r="M385" s="14">
        <v>8000</v>
      </c>
      <c r="N385" s="11"/>
    </row>
    <row r="386" spans="4:14" ht="14.5" customHeight="1">
      <c r="D386" s="154">
        <v>175</v>
      </c>
      <c r="E386" s="155">
        <v>617.75</v>
      </c>
      <c r="F386" s="9"/>
      <c r="L386" s="14">
        <v>384</v>
      </c>
      <c r="M386" s="14">
        <v>8000</v>
      </c>
      <c r="N386" s="11"/>
    </row>
    <row r="387" spans="4:14" ht="14.5" customHeight="1">
      <c r="D387" s="154">
        <v>176</v>
      </c>
      <c r="E387" s="155">
        <v>619.52</v>
      </c>
      <c r="F387" s="9"/>
      <c r="L387" s="14">
        <v>385</v>
      </c>
      <c r="M387" s="14">
        <v>8000</v>
      </c>
      <c r="N387" s="11"/>
    </row>
    <row r="388" spans="4:14" ht="14.5" customHeight="1">
      <c r="D388" s="154">
        <v>176</v>
      </c>
      <c r="E388" s="155">
        <v>619.52</v>
      </c>
      <c r="F388" s="9"/>
      <c r="L388" s="14">
        <v>386</v>
      </c>
      <c r="M388" s="14">
        <v>8000</v>
      </c>
      <c r="N388" s="11"/>
    </row>
    <row r="389" spans="4:14" ht="14.5" customHeight="1">
      <c r="D389" s="154">
        <v>177</v>
      </c>
      <c r="E389" s="155">
        <v>621.27</v>
      </c>
      <c r="F389" s="9"/>
      <c r="L389" s="14">
        <v>387</v>
      </c>
      <c r="M389" s="14">
        <v>8000</v>
      </c>
      <c r="N389" s="11"/>
    </row>
    <row r="390" spans="4:14" ht="14.5" customHeight="1">
      <c r="D390" s="154">
        <v>177</v>
      </c>
      <c r="E390" s="155">
        <v>621.27</v>
      </c>
      <c r="F390" s="9"/>
      <c r="L390" s="14">
        <v>388</v>
      </c>
      <c r="M390" s="14">
        <v>8000</v>
      </c>
      <c r="N390" s="11"/>
    </row>
    <row r="391" spans="4:14" ht="14.5" customHeight="1">
      <c r="D391" s="154">
        <v>178</v>
      </c>
      <c r="E391" s="155">
        <v>623</v>
      </c>
      <c r="F391" s="9"/>
      <c r="L391" s="14">
        <v>389</v>
      </c>
      <c r="M391" s="14">
        <v>8000</v>
      </c>
      <c r="N391" s="11"/>
    </row>
    <row r="392" spans="4:14" ht="14.5" customHeight="1">
      <c r="D392" s="154">
        <v>178</v>
      </c>
      <c r="E392" s="155">
        <v>623</v>
      </c>
      <c r="F392" s="9"/>
      <c r="L392" s="14">
        <v>390</v>
      </c>
      <c r="M392" s="14">
        <v>8000</v>
      </c>
      <c r="N392" s="11"/>
    </row>
    <row r="393" spans="4:14" ht="14.5" customHeight="1">
      <c r="D393" s="154">
        <v>178</v>
      </c>
      <c r="E393" s="155">
        <v>623</v>
      </c>
      <c r="F393" s="9"/>
      <c r="L393" s="14">
        <v>391</v>
      </c>
      <c r="M393" s="14">
        <v>8000</v>
      </c>
      <c r="N393" s="11"/>
    </row>
    <row r="394" spans="4:14" ht="14.5" customHeight="1">
      <c r="D394" s="154">
        <v>179</v>
      </c>
      <c r="E394" s="155">
        <v>624.71</v>
      </c>
      <c r="F394" s="9"/>
      <c r="L394" s="14">
        <v>392</v>
      </c>
      <c r="M394" s="14">
        <v>8000</v>
      </c>
      <c r="N394" s="11"/>
    </row>
    <row r="395" spans="4:14" ht="14.5" customHeight="1">
      <c r="D395" s="154">
        <v>179</v>
      </c>
      <c r="E395" s="155">
        <v>624.71</v>
      </c>
      <c r="F395" s="9"/>
      <c r="L395" s="14">
        <v>393</v>
      </c>
      <c r="M395" s="14">
        <v>8000</v>
      </c>
      <c r="N395" s="11"/>
    </row>
    <row r="396" spans="4:14" ht="14.5" customHeight="1">
      <c r="D396" s="154">
        <v>180</v>
      </c>
      <c r="E396" s="155">
        <v>628.20000000000005</v>
      </c>
      <c r="F396" s="9"/>
      <c r="L396" s="14">
        <v>394</v>
      </c>
      <c r="M396" s="14">
        <v>8000</v>
      </c>
      <c r="N396" s="11"/>
    </row>
    <row r="397" spans="4:14" ht="14.5" customHeight="1">
      <c r="D397" s="154">
        <v>180</v>
      </c>
      <c r="E397" s="155">
        <v>628.20000000000005</v>
      </c>
      <c r="F397" s="9"/>
      <c r="L397" s="14">
        <v>395</v>
      </c>
      <c r="M397" s="14">
        <v>8000</v>
      </c>
      <c r="N397" s="11"/>
    </row>
    <row r="398" spans="4:14" ht="14.5" customHeight="1">
      <c r="D398" s="154">
        <v>181</v>
      </c>
      <c r="E398" s="155">
        <v>631.69000000000005</v>
      </c>
      <c r="F398" s="9"/>
      <c r="L398" s="14">
        <v>396</v>
      </c>
      <c r="M398" s="14">
        <v>8000</v>
      </c>
      <c r="N398" s="11"/>
    </row>
    <row r="399" spans="4:14" ht="14.5" customHeight="1">
      <c r="D399" s="154">
        <v>181</v>
      </c>
      <c r="E399" s="155">
        <v>631.69000000000005</v>
      </c>
      <c r="F399" s="9"/>
      <c r="L399" s="14">
        <v>397</v>
      </c>
      <c r="M399" s="14">
        <v>8000</v>
      </c>
      <c r="N399" s="11"/>
    </row>
    <row r="400" spans="4:14" ht="14.5" customHeight="1">
      <c r="D400" s="154">
        <v>182</v>
      </c>
      <c r="E400" s="155">
        <v>635.17999999999995</v>
      </c>
      <c r="F400" s="9"/>
      <c r="L400" s="14">
        <v>398</v>
      </c>
      <c r="M400" s="14">
        <v>8000</v>
      </c>
      <c r="N400" s="11"/>
    </row>
    <row r="401" spans="4:14" ht="14.5" customHeight="1">
      <c r="D401" s="154">
        <v>182</v>
      </c>
      <c r="E401" s="155">
        <v>635.17999999999995</v>
      </c>
      <c r="F401" s="9"/>
      <c r="L401" s="14">
        <v>399</v>
      </c>
      <c r="M401" s="14">
        <v>8000</v>
      </c>
      <c r="N401" s="11"/>
    </row>
    <row r="402" spans="4:14" ht="14.5" customHeight="1">
      <c r="D402" s="154">
        <v>183</v>
      </c>
      <c r="E402" s="155">
        <v>638.66999999999996</v>
      </c>
      <c r="F402" s="9"/>
      <c r="L402" s="14">
        <v>400</v>
      </c>
      <c r="M402" s="84" t="s">
        <v>52</v>
      </c>
      <c r="N402" s="11"/>
    </row>
    <row r="403" spans="4:14" ht="14.5" customHeight="1">
      <c r="D403" s="154">
        <v>183</v>
      </c>
      <c r="E403" s="155">
        <v>638.66999999999996</v>
      </c>
      <c r="F403" s="9"/>
      <c r="L403" s="14">
        <v>401</v>
      </c>
      <c r="M403" s="84" t="s">
        <v>52</v>
      </c>
      <c r="N403" s="11"/>
    </row>
    <row r="404" spans="4:14" ht="14.5" customHeight="1">
      <c r="D404" s="154">
        <v>183</v>
      </c>
      <c r="E404" s="155">
        <v>638.66999999999996</v>
      </c>
      <c r="F404" s="9"/>
      <c r="L404" s="14">
        <v>402</v>
      </c>
      <c r="M404" s="84" t="s">
        <v>52</v>
      </c>
      <c r="N404" s="11"/>
    </row>
    <row r="405" spans="4:14" ht="14.5" customHeight="1">
      <c r="D405" s="154">
        <v>184</v>
      </c>
      <c r="E405" s="155">
        <v>642.16</v>
      </c>
      <c r="F405" s="9"/>
      <c r="L405" s="14">
        <v>403</v>
      </c>
      <c r="M405" s="84" t="s">
        <v>52</v>
      </c>
      <c r="N405" s="11"/>
    </row>
    <row r="406" spans="4:14" ht="14.5" customHeight="1">
      <c r="D406" s="154">
        <v>184</v>
      </c>
      <c r="E406" s="155">
        <v>642.16</v>
      </c>
      <c r="F406" s="9"/>
      <c r="L406" s="14">
        <v>404</v>
      </c>
      <c r="M406" s="84" t="s">
        <v>52</v>
      </c>
      <c r="N406" s="11"/>
    </row>
    <row r="407" spans="4:14" ht="14.5" customHeight="1">
      <c r="D407" s="154">
        <v>185</v>
      </c>
      <c r="E407" s="155">
        <v>645.65</v>
      </c>
      <c r="F407" s="9"/>
      <c r="L407" s="14">
        <v>405</v>
      </c>
      <c r="M407" s="84" t="s">
        <v>52</v>
      </c>
      <c r="N407" s="11"/>
    </row>
    <row r="408" spans="4:14" ht="14.5" customHeight="1">
      <c r="D408" s="154">
        <v>185</v>
      </c>
      <c r="E408" s="155">
        <v>645.65</v>
      </c>
      <c r="F408" s="9"/>
      <c r="L408" s="14">
        <v>406</v>
      </c>
      <c r="M408" s="84" t="s">
        <v>52</v>
      </c>
      <c r="N408" s="11"/>
    </row>
    <row r="409" spans="4:14" ht="14.5" customHeight="1">
      <c r="D409" s="154">
        <v>186</v>
      </c>
      <c r="E409" s="155">
        <v>649.14</v>
      </c>
      <c r="F409" s="9"/>
      <c r="L409" s="14">
        <v>407</v>
      </c>
      <c r="M409" s="84" t="s">
        <v>52</v>
      </c>
      <c r="N409" s="11"/>
    </row>
    <row r="410" spans="4:14" ht="14.5" customHeight="1">
      <c r="D410" s="154">
        <v>186</v>
      </c>
      <c r="E410" s="155">
        <v>649.14</v>
      </c>
      <c r="F410" s="9"/>
      <c r="L410" s="14">
        <v>408</v>
      </c>
      <c r="M410" s="84" t="s">
        <v>52</v>
      </c>
      <c r="N410" s="11"/>
    </row>
    <row r="411" spans="4:14" ht="14.5" customHeight="1">
      <c r="D411" s="154">
        <v>187</v>
      </c>
      <c r="E411" s="155">
        <v>652.63</v>
      </c>
      <c r="F411" s="9"/>
      <c r="L411" s="14">
        <v>409</v>
      </c>
      <c r="M411" s="84" t="s">
        <v>52</v>
      </c>
      <c r="N411" s="11"/>
    </row>
    <row r="412" spans="4:14" ht="14.5" customHeight="1">
      <c r="D412" s="154">
        <v>187</v>
      </c>
      <c r="E412" s="155">
        <v>652.63</v>
      </c>
      <c r="F412" s="9"/>
      <c r="L412" s="14">
        <v>410</v>
      </c>
      <c r="M412" s="84" t="s">
        <v>52</v>
      </c>
      <c r="N412" s="11"/>
    </row>
    <row r="413" spans="4:14" ht="14.5" customHeight="1">
      <c r="D413" s="154">
        <v>188</v>
      </c>
      <c r="E413" s="155">
        <v>656.12</v>
      </c>
      <c r="F413" s="9"/>
      <c r="L413" s="14">
        <v>411</v>
      </c>
      <c r="M413" s="84" t="s">
        <v>52</v>
      </c>
      <c r="N413" s="11"/>
    </row>
    <row r="414" spans="4:14" ht="14.5" customHeight="1">
      <c r="D414" s="154">
        <v>188</v>
      </c>
      <c r="E414" s="155">
        <v>656.12</v>
      </c>
      <c r="F414" s="9"/>
      <c r="L414" s="14">
        <v>412</v>
      </c>
      <c r="M414" s="84" t="s">
        <v>52</v>
      </c>
      <c r="N414" s="11"/>
    </row>
    <row r="415" spans="4:14" ht="14.5" customHeight="1">
      <c r="D415" s="154">
        <v>188</v>
      </c>
      <c r="E415" s="155">
        <v>656.12</v>
      </c>
      <c r="F415" s="9"/>
      <c r="L415" s="14">
        <v>413</v>
      </c>
      <c r="M415" s="84" t="s">
        <v>52</v>
      </c>
      <c r="N415" s="11"/>
    </row>
    <row r="416" spans="4:14" ht="14.5" customHeight="1">
      <c r="D416" s="154">
        <v>189</v>
      </c>
      <c r="E416" s="155">
        <v>659.61</v>
      </c>
      <c r="F416" s="9"/>
      <c r="L416" s="14">
        <v>414</v>
      </c>
      <c r="M416" s="84" t="s">
        <v>52</v>
      </c>
      <c r="N416" s="11"/>
    </row>
    <row r="417" spans="4:13" ht="14.5" customHeight="1">
      <c r="D417" s="154">
        <v>189</v>
      </c>
      <c r="E417" s="155">
        <v>659.61</v>
      </c>
      <c r="F417" s="9"/>
      <c r="L417" s="14">
        <v>415</v>
      </c>
      <c r="M417" s="84" t="s">
        <v>52</v>
      </c>
    </row>
    <row r="418" spans="4:13" ht="14.5" customHeight="1">
      <c r="D418" s="154">
        <v>190</v>
      </c>
      <c r="E418" s="155">
        <v>661.2</v>
      </c>
      <c r="F418" s="9"/>
      <c r="L418" s="14">
        <v>416</v>
      </c>
      <c r="M418" s="84" t="s">
        <v>52</v>
      </c>
    </row>
    <row r="419" spans="4:13" ht="14.5" customHeight="1">
      <c r="D419" s="154">
        <v>190</v>
      </c>
      <c r="E419" s="155">
        <v>661.2</v>
      </c>
      <c r="F419" s="9"/>
      <c r="L419" s="14">
        <v>417</v>
      </c>
      <c r="M419" s="84" t="s">
        <v>52</v>
      </c>
    </row>
    <row r="420" spans="4:13" ht="14.5" customHeight="1">
      <c r="D420" s="154">
        <v>191</v>
      </c>
      <c r="E420" s="155">
        <v>664.68</v>
      </c>
      <c r="F420" s="9"/>
      <c r="L420" s="14">
        <v>418</v>
      </c>
      <c r="M420" s="84" t="s">
        <v>52</v>
      </c>
    </row>
    <row r="421" spans="4:13" ht="14.5" customHeight="1">
      <c r="D421" s="154">
        <v>191</v>
      </c>
      <c r="E421" s="155">
        <v>664.68</v>
      </c>
      <c r="F421" s="9"/>
      <c r="L421" s="14">
        <v>419</v>
      </c>
      <c r="M421" s="84" t="s">
        <v>52</v>
      </c>
    </row>
    <row r="422" spans="4:13" ht="14.5" customHeight="1">
      <c r="D422" s="154">
        <v>192</v>
      </c>
      <c r="E422" s="155">
        <v>668.16</v>
      </c>
      <c r="F422" s="9"/>
    </row>
    <row r="423" spans="4:13" ht="14.5" customHeight="1">
      <c r="D423" s="154">
        <v>192</v>
      </c>
      <c r="E423" s="155">
        <v>668.16</v>
      </c>
      <c r="F423" s="9"/>
    </row>
    <row r="424" spans="4:13" ht="14.5" customHeight="1">
      <c r="D424" s="154">
        <v>193</v>
      </c>
      <c r="E424" s="155">
        <v>671.64</v>
      </c>
      <c r="F424" s="9"/>
    </row>
    <row r="425" spans="4:13" ht="14.5" customHeight="1">
      <c r="D425" s="154">
        <v>193</v>
      </c>
      <c r="E425" s="155">
        <v>671.64</v>
      </c>
      <c r="F425" s="9"/>
    </row>
    <row r="426" spans="4:13" ht="14.5" customHeight="1">
      <c r="D426" s="154">
        <v>193</v>
      </c>
      <c r="E426" s="155">
        <v>671.64</v>
      </c>
      <c r="F426" s="9"/>
    </row>
    <row r="427" spans="4:13" ht="14.5" customHeight="1">
      <c r="D427" s="154">
        <v>194</v>
      </c>
      <c r="E427" s="155">
        <v>675.12</v>
      </c>
      <c r="F427" s="9"/>
    </row>
    <row r="428" spans="4:13" ht="14.5" customHeight="1">
      <c r="D428" s="154">
        <v>194</v>
      </c>
      <c r="E428" s="155">
        <v>675.12</v>
      </c>
      <c r="F428" s="9"/>
    </row>
    <row r="429" spans="4:13" ht="14.5" customHeight="1">
      <c r="D429" s="154">
        <v>195</v>
      </c>
      <c r="E429" s="155">
        <v>678.6</v>
      </c>
      <c r="F429" s="9"/>
    </row>
    <row r="430" spans="4:13" ht="14.5" customHeight="1">
      <c r="D430" s="154">
        <v>195</v>
      </c>
      <c r="E430" s="155">
        <v>678.6</v>
      </c>
      <c r="F430" s="9"/>
    </row>
    <row r="431" spans="4:13" ht="14.5" customHeight="1">
      <c r="D431" s="154">
        <v>196</v>
      </c>
      <c r="E431" s="155">
        <v>682.08</v>
      </c>
      <c r="F431" s="9"/>
    </row>
    <row r="432" spans="4:13" ht="14.5" customHeight="1">
      <c r="D432" s="154">
        <v>196</v>
      </c>
      <c r="E432" s="155">
        <v>682.08</v>
      </c>
      <c r="F432" s="9"/>
    </row>
    <row r="433" spans="4:6" ht="14.5" customHeight="1">
      <c r="D433" s="154">
        <v>197</v>
      </c>
      <c r="E433" s="155">
        <v>685.56</v>
      </c>
      <c r="F433" s="9"/>
    </row>
    <row r="434" spans="4:6" ht="14.5" customHeight="1">
      <c r="D434" s="154">
        <v>197</v>
      </c>
      <c r="E434" s="155">
        <v>685.56</v>
      </c>
      <c r="F434" s="9"/>
    </row>
    <row r="435" spans="4:6" ht="14.5" customHeight="1">
      <c r="D435" s="154">
        <v>198</v>
      </c>
      <c r="E435" s="155">
        <v>689.04</v>
      </c>
      <c r="F435" s="9"/>
    </row>
    <row r="436" spans="4:6" ht="14.5" customHeight="1">
      <c r="D436" s="154">
        <v>198</v>
      </c>
      <c r="E436" s="155">
        <v>689.04</v>
      </c>
      <c r="F436" s="9"/>
    </row>
    <row r="437" spans="4:6" ht="14.5" customHeight="1">
      <c r="D437" s="154">
        <v>198</v>
      </c>
      <c r="E437" s="155">
        <v>689.04</v>
      </c>
      <c r="F437" s="9"/>
    </row>
    <row r="438" spans="4:6" ht="14.5" customHeight="1">
      <c r="D438" s="154">
        <v>199</v>
      </c>
      <c r="E438" s="155">
        <v>692.52</v>
      </c>
      <c r="F438" s="9"/>
    </row>
    <row r="439" spans="4:6" ht="14.5" customHeight="1">
      <c r="D439" s="154">
        <v>199</v>
      </c>
      <c r="E439" s="155">
        <v>692.52</v>
      </c>
      <c r="F439" s="9"/>
    </row>
    <row r="440" spans="4:6" ht="14.5" customHeight="1">
      <c r="D440" s="154">
        <v>200</v>
      </c>
      <c r="E440" s="155">
        <v>694</v>
      </c>
      <c r="F440" s="9"/>
    </row>
    <row r="441" spans="4:6" ht="14.5" customHeight="1">
      <c r="D441" s="154">
        <v>200</v>
      </c>
      <c r="E441" s="155">
        <v>694</v>
      </c>
      <c r="F441" s="9"/>
    </row>
    <row r="442" spans="4:6" ht="14.5" customHeight="1">
      <c r="D442" s="154">
        <v>201</v>
      </c>
      <c r="E442" s="155">
        <v>697.47</v>
      </c>
      <c r="F442" s="9"/>
    </row>
    <row r="443" spans="4:6" ht="14.5" customHeight="1">
      <c r="D443" s="154">
        <v>201</v>
      </c>
      <c r="E443" s="155">
        <v>697.47</v>
      </c>
      <c r="F443" s="9"/>
    </row>
    <row r="444" spans="4:6" ht="14.5" customHeight="1">
      <c r="D444" s="154">
        <v>202</v>
      </c>
      <c r="E444" s="155">
        <v>700.94</v>
      </c>
      <c r="F444" s="9"/>
    </row>
    <row r="445" spans="4:6" ht="14.5" customHeight="1">
      <c r="D445" s="154">
        <v>202</v>
      </c>
      <c r="E445" s="155">
        <v>700.94</v>
      </c>
      <c r="F445" s="9"/>
    </row>
    <row r="446" spans="4:6" ht="14.5" customHeight="1">
      <c r="D446" s="154">
        <v>203</v>
      </c>
      <c r="E446" s="155">
        <v>704.41</v>
      </c>
      <c r="F446" s="9"/>
    </row>
    <row r="447" spans="4:6" ht="14.5" customHeight="1">
      <c r="D447" s="154">
        <v>203</v>
      </c>
      <c r="E447" s="155">
        <v>704.41</v>
      </c>
      <c r="F447" s="9"/>
    </row>
    <row r="448" spans="4:6" ht="14.5" customHeight="1">
      <c r="D448" s="154">
        <v>203</v>
      </c>
      <c r="E448" s="155">
        <v>704.41</v>
      </c>
      <c r="F448" s="9"/>
    </row>
    <row r="449" spans="4:6" ht="14.5" customHeight="1">
      <c r="D449" s="154">
        <v>204</v>
      </c>
      <c r="E449" s="155">
        <v>707.88</v>
      </c>
      <c r="F449" s="9"/>
    </row>
    <row r="450" spans="4:6" ht="14.5" customHeight="1">
      <c r="D450" s="154">
        <v>204</v>
      </c>
      <c r="E450" s="155">
        <v>707.88</v>
      </c>
      <c r="F450" s="9"/>
    </row>
    <row r="451" spans="4:6" ht="14.5" customHeight="1">
      <c r="D451" s="154">
        <v>205</v>
      </c>
      <c r="E451" s="155">
        <v>711.35</v>
      </c>
      <c r="F451" s="9"/>
    </row>
    <row r="452" spans="4:6" ht="14.5" customHeight="1">
      <c r="D452" s="154">
        <v>205</v>
      </c>
      <c r="E452" s="155">
        <v>711.35</v>
      </c>
      <c r="F452" s="9"/>
    </row>
    <row r="453" spans="4:6" ht="14.5" customHeight="1">
      <c r="D453" s="154">
        <v>206</v>
      </c>
      <c r="E453" s="155">
        <v>714.82</v>
      </c>
      <c r="F453" s="9"/>
    </row>
    <row r="454" spans="4:6" ht="14.5" customHeight="1">
      <c r="D454" s="154">
        <v>206</v>
      </c>
      <c r="E454" s="155">
        <v>714.82</v>
      </c>
      <c r="F454" s="9"/>
    </row>
    <row r="455" spans="4:6" ht="14.5" customHeight="1">
      <c r="D455" s="154">
        <v>207</v>
      </c>
      <c r="E455" s="155">
        <v>718.29</v>
      </c>
      <c r="F455" s="9"/>
    </row>
    <row r="456" spans="4:6" ht="14.5" customHeight="1">
      <c r="D456" s="154">
        <v>207</v>
      </c>
      <c r="E456" s="155">
        <v>718.29</v>
      </c>
      <c r="F456" s="9"/>
    </row>
    <row r="457" spans="4:6" ht="14.5" customHeight="1">
      <c r="D457" s="154">
        <v>208</v>
      </c>
      <c r="E457" s="155">
        <v>721.76</v>
      </c>
      <c r="F457" s="9"/>
    </row>
    <row r="458" spans="4:6" ht="14.5" customHeight="1">
      <c r="D458" s="154">
        <v>208</v>
      </c>
      <c r="E458" s="155">
        <v>721.76</v>
      </c>
      <c r="F458" s="9"/>
    </row>
    <row r="459" spans="4:6" ht="14.5" customHeight="1">
      <c r="D459" s="154">
        <v>208</v>
      </c>
      <c r="E459" s="155">
        <v>721.76</v>
      </c>
      <c r="F459" s="9"/>
    </row>
    <row r="460" spans="4:6" ht="14.5" customHeight="1">
      <c r="D460" s="154">
        <v>209</v>
      </c>
      <c r="E460" s="155">
        <v>725.23</v>
      </c>
      <c r="F460" s="9"/>
    </row>
    <row r="461" spans="4:6" ht="14.5" customHeight="1">
      <c r="D461" s="154">
        <v>209</v>
      </c>
      <c r="E461" s="155">
        <v>725.23</v>
      </c>
      <c r="F461" s="9"/>
    </row>
    <row r="462" spans="4:6" ht="14.5" customHeight="1">
      <c r="D462" s="154">
        <v>210</v>
      </c>
      <c r="E462" s="155">
        <v>726.6</v>
      </c>
      <c r="F462" s="9"/>
    </row>
    <row r="463" spans="4:6" ht="14.5" customHeight="1">
      <c r="D463" s="154">
        <v>210</v>
      </c>
      <c r="E463" s="155">
        <v>726.6</v>
      </c>
      <c r="F463" s="9"/>
    </row>
    <row r="464" spans="4:6" ht="14.5" customHeight="1">
      <c r="D464" s="154">
        <v>211</v>
      </c>
      <c r="E464" s="155">
        <v>730.06</v>
      </c>
      <c r="F464" s="9"/>
    </row>
    <row r="465" spans="4:6" ht="14.5" customHeight="1">
      <c r="D465" s="154">
        <v>211</v>
      </c>
      <c r="E465" s="155">
        <v>730.06</v>
      </c>
      <c r="F465" s="9"/>
    </row>
    <row r="466" spans="4:6" ht="14.5" customHeight="1">
      <c r="D466" s="154">
        <v>212</v>
      </c>
      <c r="E466" s="155">
        <v>733.52</v>
      </c>
      <c r="F466" s="9"/>
    </row>
    <row r="467" spans="4:6" ht="14.5" customHeight="1">
      <c r="D467" s="154">
        <v>212</v>
      </c>
      <c r="E467" s="155">
        <v>733.52</v>
      </c>
      <c r="F467" s="9"/>
    </row>
    <row r="468" spans="4:6" ht="14.5" customHeight="1">
      <c r="D468" s="154">
        <v>213</v>
      </c>
      <c r="E468" s="155">
        <v>736.98</v>
      </c>
      <c r="F468" s="9"/>
    </row>
    <row r="469" spans="4:6" ht="14.5" customHeight="1">
      <c r="D469" s="154">
        <v>213</v>
      </c>
      <c r="E469" s="155">
        <v>736.98</v>
      </c>
      <c r="F469" s="9"/>
    </row>
    <row r="470" spans="4:6" ht="14.5" customHeight="1">
      <c r="D470" s="154">
        <v>213</v>
      </c>
      <c r="E470" s="155">
        <v>736.98</v>
      </c>
      <c r="F470" s="9"/>
    </row>
    <row r="471" spans="4:6" ht="14.5" customHeight="1">
      <c r="D471" s="154">
        <v>214</v>
      </c>
      <c r="E471" s="155">
        <v>740.44</v>
      </c>
      <c r="F471" s="9"/>
    </row>
    <row r="472" spans="4:6" ht="14.5" customHeight="1">
      <c r="D472" s="154">
        <v>214</v>
      </c>
      <c r="E472" s="155">
        <v>740.44</v>
      </c>
      <c r="F472" s="9"/>
    </row>
    <row r="473" spans="4:6" ht="14.5" customHeight="1">
      <c r="D473" s="154">
        <v>215</v>
      </c>
      <c r="E473" s="155">
        <v>743.9</v>
      </c>
      <c r="F473" s="9"/>
    </row>
    <row r="474" spans="4:6" ht="14.5" customHeight="1">
      <c r="D474" s="154">
        <v>215</v>
      </c>
      <c r="E474" s="155">
        <v>743.9</v>
      </c>
      <c r="F474" s="9"/>
    </row>
    <row r="475" spans="4:6" ht="14.5" customHeight="1">
      <c r="D475" s="154">
        <v>216</v>
      </c>
      <c r="E475" s="155">
        <v>747.36</v>
      </c>
      <c r="F475" s="9"/>
    </row>
    <row r="476" spans="4:6" ht="14.5" customHeight="1">
      <c r="D476" s="154">
        <v>216</v>
      </c>
      <c r="E476" s="155">
        <v>747.36</v>
      </c>
      <c r="F476" s="9"/>
    </row>
    <row r="477" spans="4:6" ht="14.5" customHeight="1">
      <c r="D477" s="154">
        <v>217</v>
      </c>
      <c r="E477" s="155">
        <v>750.82</v>
      </c>
      <c r="F477" s="9"/>
    </row>
    <row r="478" spans="4:6" ht="14.5" customHeight="1">
      <c r="D478" s="154">
        <v>217</v>
      </c>
      <c r="E478" s="155">
        <v>750.82</v>
      </c>
      <c r="F478" s="9"/>
    </row>
    <row r="479" spans="4:6" ht="14.5" customHeight="1">
      <c r="D479" s="154">
        <v>218</v>
      </c>
      <c r="E479" s="155">
        <v>754.28</v>
      </c>
      <c r="F479" s="9"/>
    </row>
    <row r="480" spans="4:6" ht="14.5" customHeight="1">
      <c r="D480" s="154">
        <v>218</v>
      </c>
      <c r="E480" s="155">
        <v>754.28</v>
      </c>
      <c r="F480" s="9"/>
    </row>
    <row r="481" spans="4:6" ht="14.5" customHeight="1">
      <c r="D481" s="154">
        <v>218</v>
      </c>
      <c r="E481" s="155">
        <v>754.28</v>
      </c>
      <c r="F481" s="9"/>
    </row>
    <row r="482" spans="4:6" ht="14.5" customHeight="1">
      <c r="D482" s="154">
        <v>219</v>
      </c>
      <c r="E482" s="155">
        <v>757.74</v>
      </c>
      <c r="F482" s="9"/>
    </row>
    <row r="483" spans="4:6" ht="14.5" customHeight="1">
      <c r="D483" s="154">
        <v>219</v>
      </c>
      <c r="E483" s="155">
        <v>757.74</v>
      </c>
      <c r="F483" s="9"/>
    </row>
    <row r="484" spans="4:6" ht="14.5" customHeight="1">
      <c r="D484" s="154">
        <v>220</v>
      </c>
      <c r="E484" s="155">
        <v>759</v>
      </c>
      <c r="F484" s="9"/>
    </row>
    <row r="485" spans="4:6" ht="14.5" customHeight="1">
      <c r="D485" s="154">
        <v>220</v>
      </c>
      <c r="E485" s="155">
        <v>759</v>
      </c>
      <c r="F485" s="9"/>
    </row>
    <row r="486" spans="4:6" ht="14.5" customHeight="1">
      <c r="D486" s="154">
        <v>221</v>
      </c>
      <c r="E486" s="155">
        <v>762.45</v>
      </c>
      <c r="F486" s="9"/>
    </row>
    <row r="487" spans="4:6" ht="14.5" customHeight="1">
      <c r="D487" s="154">
        <v>221</v>
      </c>
      <c r="E487" s="155">
        <v>762.45</v>
      </c>
      <c r="F487" s="9"/>
    </row>
    <row r="488" spans="4:6" ht="14.5" customHeight="1">
      <c r="D488" s="154">
        <v>222</v>
      </c>
      <c r="E488" s="155">
        <v>765.9</v>
      </c>
      <c r="F488" s="9"/>
    </row>
    <row r="489" spans="4:6" ht="14.5" customHeight="1">
      <c r="D489" s="154">
        <v>222</v>
      </c>
      <c r="E489" s="155">
        <v>765.9</v>
      </c>
      <c r="F489" s="9"/>
    </row>
    <row r="490" spans="4:6" ht="14.5" customHeight="1">
      <c r="D490" s="154">
        <v>223</v>
      </c>
      <c r="E490" s="155">
        <v>769.35</v>
      </c>
      <c r="F490" s="9"/>
    </row>
    <row r="491" spans="4:6" ht="14.5" customHeight="1">
      <c r="D491" s="154">
        <v>223</v>
      </c>
      <c r="E491" s="155">
        <v>769.35</v>
      </c>
      <c r="F491" s="9"/>
    </row>
    <row r="492" spans="4:6" ht="14.5" customHeight="1">
      <c r="D492" s="154">
        <v>223</v>
      </c>
      <c r="E492" s="155">
        <v>769.35</v>
      </c>
      <c r="F492" s="9"/>
    </row>
    <row r="493" spans="4:6" ht="14.5" customHeight="1">
      <c r="D493" s="154">
        <v>224</v>
      </c>
      <c r="E493" s="155">
        <v>772.8</v>
      </c>
      <c r="F493" s="9"/>
    </row>
    <row r="494" spans="4:6" ht="14.5" customHeight="1">
      <c r="D494" s="154">
        <v>224</v>
      </c>
      <c r="E494" s="155">
        <v>772.8</v>
      </c>
      <c r="F494" s="9"/>
    </row>
    <row r="495" spans="4:6" ht="14.5" customHeight="1">
      <c r="D495" s="154">
        <v>225</v>
      </c>
      <c r="E495" s="155">
        <v>776.25</v>
      </c>
      <c r="F495" s="9"/>
    </row>
    <row r="496" spans="4:6" ht="14.5" customHeight="1">
      <c r="D496" s="154">
        <v>225</v>
      </c>
      <c r="E496" s="155">
        <v>776.25</v>
      </c>
      <c r="F496" s="9"/>
    </row>
    <row r="497" spans="4:10" ht="14.5" customHeight="1">
      <c r="D497" s="154">
        <v>226</v>
      </c>
      <c r="E497" s="155">
        <v>779.7</v>
      </c>
      <c r="F497" s="9"/>
    </row>
    <row r="498" spans="4:10" ht="14.5" customHeight="1">
      <c r="D498" s="154">
        <v>226</v>
      </c>
      <c r="E498" s="155">
        <v>779.7</v>
      </c>
      <c r="F498" s="9"/>
    </row>
    <row r="499" spans="4:10" ht="14.5" customHeight="1">
      <c r="D499" s="154">
        <v>227</v>
      </c>
      <c r="E499" s="155">
        <v>783.15</v>
      </c>
      <c r="F499" s="9"/>
    </row>
    <row r="500" spans="4:10" ht="14.5" customHeight="1">
      <c r="D500" s="154">
        <v>227</v>
      </c>
      <c r="E500" s="155">
        <v>783.15</v>
      </c>
      <c r="F500" s="9"/>
    </row>
    <row r="501" spans="4:10" ht="14.5" customHeight="1">
      <c r="D501" s="154">
        <v>227</v>
      </c>
      <c r="E501" s="155">
        <v>783.15</v>
      </c>
      <c r="F501" s="9"/>
      <c r="G501" s="9"/>
      <c r="H501" s="9"/>
      <c r="I501" s="9"/>
      <c r="J501" s="9"/>
    </row>
    <row r="502" spans="4:10" ht="14.5" customHeight="1">
      <c r="D502" s="154">
        <v>228</v>
      </c>
      <c r="E502" s="155">
        <v>786.6</v>
      </c>
      <c r="F502" s="9"/>
    </row>
    <row r="503" spans="4:10" ht="14.5" customHeight="1">
      <c r="D503" s="154">
        <v>228</v>
      </c>
      <c r="E503" s="155">
        <v>786.6</v>
      </c>
      <c r="F503" s="9"/>
    </row>
    <row r="504" spans="4:10" ht="14.5" customHeight="1">
      <c r="D504" s="154">
        <v>229</v>
      </c>
      <c r="E504" s="155">
        <v>790.05</v>
      </c>
      <c r="F504" s="9"/>
    </row>
    <row r="505" spans="4:10" ht="14.5" customHeight="1">
      <c r="D505" s="154">
        <v>229</v>
      </c>
      <c r="E505" s="155">
        <v>790.05</v>
      </c>
      <c r="F505" s="9"/>
    </row>
    <row r="506" spans="4:10" ht="14.5" customHeight="1">
      <c r="D506" s="154">
        <v>230</v>
      </c>
      <c r="E506" s="155">
        <v>791.2</v>
      </c>
      <c r="F506" s="9"/>
    </row>
    <row r="507" spans="4:10" ht="14.5" customHeight="1">
      <c r="D507" s="154">
        <v>230</v>
      </c>
      <c r="E507" s="155">
        <v>791.2</v>
      </c>
      <c r="F507" s="9"/>
    </row>
    <row r="508" spans="4:10" ht="14.5" customHeight="1">
      <c r="D508" s="154">
        <v>231</v>
      </c>
      <c r="E508" s="155">
        <v>794.64</v>
      </c>
      <c r="F508" s="9"/>
    </row>
    <row r="509" spans="4:10" ht="14.5" customHeight="1">
      <c r="D509" s="154">
        <v>231</v>
      </c>
      <c r="E509" s="155">
        <v>794.64</v>
      </c>
      <c r="F509" s="9"/>
    </row>
    <row r="510" spans="4:10" ht="14.5" customHeight="1">
      <c r="D510" s="154">
        <v>232</v>
      </c>
      <c r="E510" s="155">
        <v>798.08</v>
      </c>
      <c r="F510" s="9"/>
    </row>
    <row r="511" spans="4:10" ht="14.5" customHeight="1">
      <c r="D511" s="154">
        <v>232</v>
      </c>
      <c r="E511" s="155">
        <v>798.08</v>
      </c>
      <c r="F511" s="9"/>
    </row>
    <row r="512" spans="4:10" ht="14.5" customHeight="1">
      <c r="D512" s="154">
        <v>232</v>
      </c>
      <c r="E512" s="155">
        <v>798.08</v>
      </c>
      <c r="F512" s="9"/>
    </row>
    <row r="513" spans="4:6" ht="14.5" customHeight="1">
      <c r="D513" s="154">
        <v>233</v>
      </c>
      <c r="E513" s="155">
        <v>801.52</v>
      </c>
      <c r="F513" s="9"/>
    </row>
    <row r="514" spans="4:6" ht="14.5" customHeight="1">
      <c r="D514" s="154">
        <v>233</v>
      </c>
      <c r="E514" s="155">
        <v>801.52</v>
      </c>
      <c r="F514" s="9"/>
    </row>
    <row r="515" spans="4:6" ht="14.5" customHeight="1">
      <c r="D515" s="154">
        <v>234</v>
      </c>
      <c r="E515" s="155">
        <v>804.96</v>
      </c>
      <c r="F515" s="9"/>
    </row>
    <row r="516" spans="4:6" ht="14.5" customHeight="1">
      <c r="D516" s="154">
        <v>234</v>
      </c>
      <c r="E516" s="155">
        <v>804.96</v>
      </c>
      <c r="F516" s="9"/>
    </row>
    <row r="517" spans="4:6" ht="14.5" customHeight="1">
      <c r="D517" s="154">
        <v>235</v>
      </c>
      <c r="E517" s="155">
        <v>808.4</v>
      </c>
      <c r="F517" s="9"/>
    </row>
    <row r="518" spans="4:6" ht="14.5" customHeight="1">
      <c r="D518" s="154">
        <v>235</v>
      </c>
      <c r="E518" s="155">
        <v>808.4</v>
      </c>
      <c r="F518" s="9"/>
    </row>
    <row r="519" spans="4:6" ht="14.5" customHeight="1">
      <c r="D519" s="154">
        <v>236</v>
      </c>
      <c r="E519" s="155">
        <v>811.84</v>
      </c>
      <c r="F519" s="9"/>
    </row>
    <row r="520" spans="4:6" ht="14.5" customHeight="1">
      <c r="D520" s="154">
        <v>236</v>
      </c>
      <c r="E520" s="155">
        <v>811.84</v>
      </c>
      <c r="F520" s="9"/>
    </row>
    <row r="521" spans="4:6" ht="14.5" customHeight="1">
      <c r="D521" s="154">
        <v>237</v>
      </c>
      <c r="E521" s="155">
        <v>815.28</v>
      </c>
      <c r="F521" s="9"/>
    </row>
    <row r="522" spans="4:6" ht="14.5" customHeight="1">
      <c r="D522" s="154">
        <v>237</v>
      </c>
      <c r="E522" s="155">
        <v>815.28</v>
      </c>
      <c r="F522" s="9"/>
    </row>
    <row r="523" spans="4:6" ht="14.5" customHeight="1">
      <c r="D523" s="154">
        <v>237</v>
      </c>
      <c r="E523" s="155">
        <v>815.28</v>
      </c>
      <c r="F523" s="9"/>
    </row>
    <row r="524" spans="4:6" ht="14.5" customHeight="1">
      <c r="D524" s="154">
        <v>238</v>
      </c>
      <c r="E524" s="155">
        <v>818.72</v>
      </c>
      <c r="F524" s="9"/>
    </row>
    <row r="525" spans="4:6" ht="14.5" customHeight="1">
      <c r="D525" s="154">
        <v>238</v>
      </c>
      <c r="E525" s="155">
        <v>818.72</v>
      </c>
      <c r="F525" s="9"/>
    </row>
    <row r="526" spans="4:6" ht="14.5" customHeight="1">
      <c r="D526" s="154">
        <v>239</v>
      </c>
      <c r="E526" s="155">
        <v>822.16</v>
      </c>
      <c r="F526" s="9"/>
    </row>
    <row r="527" spans="4:6" ht="14.5" customHeight="1">
      <c r="D527" s="154">
        <v>239</v>
      </c>
      <c r="E527" s="155">
        <v>822.16</v>
      </c>
      <c r="F527" s="9"/>
    </row>
    <row r="528" spans="4:6" ht="14.5" customHeight="1">
      <c r="D528" s="154">
        <v>240</v>
      </c>
      <c r="E528" s="155">
        <v>823.2</v>
      </c>
      <c r="F528" s="9"/>
    </row>
    <row r="529" spans="4:6" ht="14.5" customHeight="1">
      <c r="D529" s="154">
        <v>240</v>
      </c>
      <c r="E529" s="155">
        <v>823.2</v>
      </c>
      <c r="F529" s="9"/>
    </row>
    <row r="530" spans="4:6" ht="14.5" customHeight="1">
      <c r="D530" s="154">
        <v>241</v>
      </c>
      <c r="E530" s="155">
        <v>826.63</v>
      </c>
      <c r="F530" s="9"/>
    </row>
    <row r="531" spans="4:6" ht="14.5" customHeight="1">
      <c r="D531" s="154">
        <v>241</v>
      </c>
      <c r="E531" s="155">
        <v>826.63</v>
      </c>
      <c r="F531" s="9"/>
    </row>
    <row r="532" spans="4:6" ht="14.5" customHeight="1">
      <c r="D532" s="154">
        <v>242</v>
      </c>
      <c r="E532" s="155">
        <v>830.06</v>
      </c>
      <c r="F532" s="9"/>
    </row>
    <row r="533" spans="4:6" ht="14.5" customHeight="1">
      <c r="D533" s="154">
        <v>242</v>
      </c>
      <c r="E533" s="155">
        <v>830.06</v>
      </c>
      <c r="F533" s="9"/>
    </row>
    <row r="534" spans="4:6" ht="14.5" customHeight="1">
      <c r="D534" s="154">
        <v>242</v>
      </c>
      <c r="E534" s="155">
        <v>830.06</v>
      </c>
      <c r="F534" s="9"/>
    </row>
    <row r="535" spans="4:6" ht="14.5" customHeight="1">
      <c r="D535" s="154">
        <v>243</v>
      </c>
      <c r="E535" s="155">
        <v>833.49</v>
      </c>
      <c r="F535" s="9"/>
    </row>
    <row r="536" spans="4:6" ht="14.5" customHeight="1">
      <c r="D536" s="154">
        <v>243</v>
      </c>
      <c r="E536" s="155">
        <v>833.49</v>
      </c>
      <c r="F536" s="9"/>
    </row>
    <row r="537" spans="4:6" ht="14.5" customHeight="1">
      <c r="D537" s="154">
        <v>244</v>
      </c>
      <c r="E537" s="155">
        <v>836.92</v>
      </c>
      <c r="F537" s="9"/>
    </row>
    <row r="538" spans="4:6" ht="14.5" customHeight="1">
      <c r="D538" s="154">
        <v>244</v>
      </c>
      <c r="E538" s="155">
        <v>836.92</v>
      </c>
      <c r="F538" s="9"/>
    </row>
    <row r="539" spans="4:6" ht="14.5" customHeight="1">
      <c r="D539" s="154">
        <v>245</v>
      </c>
      <c r="E539" s="155">
        <v>840.35</v>
      </c>
      <c r="F539" s="9"/>
    </row>
    <row r="540" spans="4:6" ht="14.5" customHeight="1">
      <c r="D540" s="154">
        <v>245</v>
      </c>
      <c r="E540" s="155">
        <v>840.35</v>
      </c>
      <c r="F540" s="9"/>
    </row>
    <row r="541" spans="4:6" ht="14.5" customHeight="1">
      <c r="D541" s="154">
        <v>246</v>
      </c>
      <c r="E541" s="155">
        <v>843.78</v>
      </c>
      <c r="F541" s="9"/>
    </row>
    <row r="542" spans="4:6" ht="14.5" customHeight="1">
      <c r="D542" s="154">
        <v>246</v>
      </c>
      <c r="E542" s="155">
        <v>843.78</v>
      </c>
      <c r="F542" s="9"/>
    </row>
    <row r="543" spans="4:6" ht="14.5" customHeight="1">
      <c r="D543" s="154">
        <v>247</v>
      </c>
      <c r="E543" s="155">
        <v>847.21</v>
      </c>
      <c r="F543" s="9"/>
    </row>
    <row r="544" spans="4:6" ht="14.5" customHeight="1">
      <c r="D544" s="154">
        <v>247</v>
      </c>
      <c r="E544" s="155">
        <v>847.21</v>
      </c>
      <c r="F544" s="9"/>
    </row>
    <row r="545" spans="4:6" ht="14.5" customHeight="1">
      <c r="D545" s="154">
        <v>247</v>
      </c>
      <c r="E545" s="155">
        <v>847.21</v>
      </c>
      <c r="F545" s="9"/>
    </row>
    <row r="546" spans="4:6" ht="14.5" customHeight="1">
      <c r="D546" s="154">
        <v>248</v>
      </c>
      <c r="E546" s="155">
        <v>850.64</v>
      </c>
      <c r="F546" s="9"/>
    </row>
    <row r="547" spans="4:6" ht="14.5" customHeight="1">
      <c r="D547" s="154">
        <v>248</v>
      </c>
      <c r="E547" s="155">
        <v>850.64</v>
      </c>
      <c r="F547" s="9"/>
    </row>
    <row r="548" spans="4:6" ht="14.5" customHeight="1">
      <c r="D548" s="154">
        <v>249</v>
      </c>
      <c r="E548" s="155">
        <v>854.07</v>
      </c>
      <c r="F548" s="9"/>
    </row>
    <row r="549" spans="4:6" ht="14.5" customHeight="1">
      <c r="D549" s="154">
        <v>249</v>
      </c>
      <c r="E549" s="155">
        <v>854.07</v>
      </c>
      <c r="F549" s="9"/>
    </row>
    <row r="550" spans="4:6" ht="14.5" customHeight="1">
      <c r="D550" s="154">
        <v>250</v>
      </c>
      <c r="E550" s="155">
        <v>855</v>
      </c>
      <c r="F550" s="9"/>
    </row>
    <row r="551" spans="4:6" ht="14.5" customHeight="1">
      <c r="D551" s="154">
        <v>250</v>
      </c>
      <c r="E551" s="155">
        <v>855</v>
      </c>
      <c r="F551" s="9"/>
    </row>
    <row r="552" spans="4:6" ht="14.5" customHeight="1">
      <c r="D552" s="154">
        <v>251</v>
      </c>
      <c r="E552" s="155">
        <v>858.42</v>
      </c>
      <c r="F552" s="9"/>
    </row>
    <row r="553" spans="4:6" ht="14.5" customHeight="1">
      <c r="D553" s="154">
        <v>251</v>
      </c>
      <c r="E553" s="155">
        <v>858.42</v>
      </c>
      <c r="F553" s="9"/>
    </row>
    <row r="554" spans="4:6" ht="14.5" customHeight="1">
      <c r="D554" s="154">
        <v>252</v>
      </c>
      <c r="E554" s="155">
        <v>861.84</v>
      </c>
      <c r="F554" s="9"/>
    </row>
    <row r="555" spans="4:6" ht="14.5" customHeight="1">
      <c r="D555" s="154">
        <v>252</v>
      </c>
      <c r="E555" s="155">
        <v>861.84</v>
      </c>
      <c r="F555" s="9"/>
    </row>
    <row r="556" spans="4:6" ht="14.5" customHeight="1">
      <c r="D556" s="154">
        <v>252</v>
      </c>
      <c r="E556" s="155">
        <v>861.84</v>
      </c>
      <c r="F556" s="9"/>
    </row>
    <row r="557" spans="4:6" ht="14.5" customHeight="1">
      <c r="D557" s="154">
        <v>253</v>
      </c>
      <c r="E557" s="155">
        <v>865.26</v>
      </c>
      <c r="F557" s="9"/>
    </row>
    <row r="558" spans="4:6" ht="14.5" customHeight="1">
      <c r="D558" s="154">
        <v>253</v>
      </c>
      <c r="E558" s="155">
        <v>865.26</v>
      </c>
      <c r="F558" s="9"/>
    </row>
    <row r="559" spans="4:6" ht="14.5" customHeight="1">
      <c r="D559" s="154">
        <v>254</v>
      </c>
      <c r="E559" s="155">
        <v>868.68</v>
      </c>
      <c r="F559" s="9"/>
    </row>
    <row r="560" spans="4:6" ht="14.5" customHeight="1">
      <c r="D560" s="154">
        <v>254</v>
      </c>
      <c r="E560" s="155">
        <v>868.68</v>
      </c>
      <c r="F560" s="9"/>
    </row>
    <row r="561" spans="4:6" ht="14.5" customHeight="1">
      <c r="D561" s="154">
        <v>255</v>
      </c>
      <c r="E561" s="155">
        <v>872.1</v>
      </c>
      <c r="F561" s="9"/>
    </row>
    <row r="562" spans="4:6" ht="14.5" customHeight="1">
      <c r="D562" s="154">
        <v>255</v>
      </c>
      <c r="E562" s="155">
        <v>872.1</v>
      </c>
      <c r="F562" s="9"/>
    </row>
    <row r="563" spans="4:6" ht="14.5" customHeight="1">
      <c r="D563" s="154">
        <v>256</v>
      </c>
      <c r="E563" s="155">
        <v>875.52</v>
      </c>
      <c r="F563" s="9"/>
    </row>
    <row r="564" spans="4:6" ht="14.5" customHeight="1">
      <c r="D564" s="154">
        <v>256</v>
      </c>
      <c r="E564" s="155">
        <v>875.52</v>
      </c>
      <c r="F564" s="9"/>
    </row>
    <row r="565" spans="4:6" ht="14.5" customHeight="1">
      <c r="D565" s="154">
        <v>257</v>
      </c>
      <c r="E565" s="155">
        <v>878.94</v>
      </c>
      <c r="F565" s="9"/>
    </row>
    <row r="566" spans="4:6" ht="14.5" customHeight="1">
      <c r="D566" s="154">
        <v>257</v>
      </c>
      <c r="E566" s="155">
        <v>878.94</v>
      </c>
      <c r="F566" s="9"/>
    </row>
    <row r="567" spans="4:6" ht="14.5" customHeight="1">
      <c r="D567" s="154">
        <v>257</v>
      </c>
      <c r="E567" s="155">
        <v>878.94</v>
      </c>
      <c r="F567" s="9"/>
    </row>
    <row r="568" spans="4:6" ht="14.5" customHeight="1">
      <c r="D568" s="154">
        <v>258</v>
      </c>
      <c r="E568" s="155">
        <v>882.36</v>
      </c>
      <c r="F568" s="9"/>
    </row>
    <row r="569" spans="4:6" ht="14.5" customHeight="1">
      <c r="D569" s="154">
        <v>258</v>
      </c>
      <c r="E569" s="155">
        <v>882.36</v>
      </c>
      <c r="F569" s="9"/>
    </row>
    <row r="570" spans="4:6" ht="14.5" customHeight="1">
      <c r="D570" s="154">
        <v>259</v>
      </c>
      <c r="E570" s="155">
        <v>885.78</v>
      </c>
      <c r="F570" s="9"/>
    </row>
    <row r="571" spans="4:6" ht="14.5" customHeight="1">
      <c r="D571" s="154">
        <v>259</v>
      </c>
      <c r="E571" s="155">
        <v>885.78</v>
      </c>
      <c r="F571" s="9"/>
    </row>
    <row r="572" spans="4:6" ht="14.5" customHeight="1">
      <c r="D572" s="154">
        <v>260</v>
      </c>
      <c r="E572" s="155">
        <v>886.6</v>
      </c>
      <c r="F572" s="9"/>
    </row>
    <row r="573" spans="4:6" ht="14.5" customHeight="1">
      <c r="D573" s="154">
        <v>260</v>
      </c>
      <c r="E573" s="155">
        <v>886.6</v>
      </c>
      <c r="F573" s="9"/>
    </row>
    <row r="574" spans="4:6" ht="14.5" customHeight="1">
      <c r="D574" s="154">
        <v>261</v>
      </c>
      <c r="E574" s="155">
        <v>890.01</v>
      </c>
      <c r="F574" s="9"/>
    </row>
    <row r="575" spans="4:6" ht="14.5" customHeight="1">
      <c r="D575" s="154">
        <v>261</v>
      </c>
      <c r="E575" s="155">
        <v>890.01</v>
      </c>
      <c r="F575" s="9"/>
    </row>
    <row r="576" spans="4:6" ht="14.5" customHeight="1">
      <c r="D576" s="154">
        <v>262</v>
      </c>
      <c r="E576" s="155">
        <v>893.42</v>
      </c>
      <c r="F576" s="9"/>
    </row>
    <row r="577" spans="4:6" ht="14.5" customHeight="1">
      <c r="D577" s="154">
        <v>262</v>
      </c>
      <c r="E577" s="155">
        <v>893.42</v>
      </c>
      <c r="F577" s="9"/>
    </row>
    <row r="578" spans="4:6" ht="14.5" customHeight="1">
      <c r="D578" s="154">
        <v>262</v>
      </c>
      <c r="E578" s="155">
        <v>893.42</v>
      </c>
      <c r="F578" s="9"/>
    </row>
    <row r="579" spans="4:6" ht="14.5" customHeight="1">
      <c r="D579" s="154">
        <v>263</v>
      </c>
      <c r="E579" s="155">
        <v>896.83</v>
      </c>
      <c r="F579" s="9"/>
    </row>
    <row r="580" spans="4:6" ht="14.5" customHeight="1">
      <c r="D580" s="154">
        <v>263</v>
      </c>
      <c r="E580" s="155">
        <v>896.83</v>
      </c>
      <c r="F580" s="9"/>
    </row>
    <row r="581" spans="4:6" ht="14.5" customHeight="1">
      <c r="D581" s="154">
        <v>264</v>
      </c>
      <c r="E581" s="155">
        <v>900.24</v>
      </c>
      <c r="F581" s="9"/>
    </row>
    <row r="582" spans="4:6" ht="14.5" customHeight="1">
      <c r="D582" s="154">
        <v>264</v>
      </c>
      <c r="E582" s="155">
        <v>900.24</v>
      </c>
      <c r="F582" s="9"/>
    </row>
    <row r="583" spans="4:6" ht="14.5" customHeight="1">
      <c r="D583" s="154">
        <v>265</v>
      </c>
      <c r="E583" s="155">
        <v>903.65</v>
      </c>
      <c r="F583" s="9"/>
    </row>
    <row r="584" spans="4:6" ht="14.5" customHeight="1">
      <c r="D584" s="154">
        <v>265</v>
      </c>
      <c r="E584" s="155">
        <v>903.65</v>
      </c>
      <c r="F584" s="9"/>
    </row>
    <row r="585" spans="4:6" ht="14.5" customHeight="1">
      <c r="D585" s="154">
        <v>266</v>
      </c>
      <c r="E585" s="155">
        <v>907.06</v>
      </c>
      <c r="F585" s="9"/>
    </row>
    <row r="586" spans="4:6" ht="14.5" customHeight="1">
      <c r="D586" s="154">
        <v>266</v>
      </c>
      <c r="E586" s="155">
        <v>907.06</v>
      </c>
      <c r="F586" s="9"/>
    </row>
    <row r="587" spans="4:6" ht="14.5" customHeight="1">
      <c r="D587" s="154">
        <v>267</v>
      </c>
      <c r="E587" s="155">
        <v>910.47</v>
      </c>
      <c r="F587" s="9"/>
    </row>
    <row r="588" spans="4:6" ht="14.5" customHeight="1">
      <c r="D588" s="154">
        <v>267</v>
      </c>
      <c r="E588" s="155">
        <v>910.47</v>
      </c>
      <c r="F588" s="9"/>
    </row>
    <row r="589" spans="4:6" ht="14.5" customHeight="1">
      <c r="D589" s="154">
        <v>267</v>
      </c>
      <c r="E589" s="155">
        <v>910.47</v>
      </c>
      <c r="F589" s="9"/>
    </row>
    <row r="590" spans="4:6" ht="14.5" customHeight="1">
      <c r="D590" s="154">
        <v>268</v>
      </c>
      <c r="E590" s="155">
        <v>913.88</v>
      </c>
      <c r="F590" s="9"/>
    </row>
    <row r="591" spans="4:6" ht="14.5" customHeight="1">
      <c r="D591" s="154">
        <v>268</v>
      </c>
      <c r="E591" s="155">
        <v>913.88</v>
      </c>
      <c r="F591" s="9"/>
    </row>
    <row r="592" spans="4:6" ht="14.5" customHeight="1">
      <c r="D592" s="154">
        <v>269</v>
      </c>
      <c r="E592" s="155">
        <v>917.29</v>
      </c>
      <c r="F592" s="9"/>
    </row>
    <row r="593" spans="4:6" ht="14.5" customHeight="1">
      <c r="D593" s="154">
        <v>269</v>
      </c>
      <c r="E593" s="155">
        <v>917.29</v>
      </c>
      <c r="F593" s="9"/>
    </row>
    <row r="594" spans="4:6" ht="14.5" customHeight="1">
      <c r="D594" s="154">
        <v>270</v>
      </c>
      <c r="E594" s="155">
        <v>918</v>
      </c>
      <c r="F594" s="9"/>
    </row>
    <row r="595" spans="4:6" ht="14.5" customHeight="1">
      <c r="D595" s="154">
        <v>270</v>
      </c>
      <c r="E595" s="155">
        <v>918</v>
      </c>
      <c r="F595" s="9"/>
    </row>
    <row r="596" spans="4:6" ht="14.5" customHeight="1">
      <c r="D596" s="154">
        <v>271</v>
      </c>
      <c r="E596" s="155">
        <v>921.4</v>
      </c>
      <c r="F596" s="9"/>
    </row>
    <row r="597" spans="4:6" ht="14.5" customHeight="1">
      <c r="D597" s="154">
        <v>271</v>
      </c>
      <c r="E597" s="155">
        <v>921.4</v>
      </c>
      <c r="F597" s="9"/>
    </row>
    <row r="598" spans="4:6" ht="14.5" customHeight="1">
      <c r="D598" s="154">
        <v>272</v>
      </c>
      <c r="E598" s="155">
        <v>924.8</v>
      </c>
      <c r="F598" s="9"/>
    </row>
    <row r="599" spans="4:6" ht="14.5" customHeight="1">
      <c r="D599" s="154">
        <v>272</v>
      </c>
      <c r="E599" s="155">
        <v>924.8</v>
      </c>
      <c r="F599" s="9"/>
    </row>
    <row r="600" spans="4:6" ht="14.5" customHeight="1">
      <c r="D600" s="154">
        <v>272</v>
      </c>
      <c r="E600" s="155">
        <v>924.8</v>
      </c>
      <c r="F600" s="9"/>
    </row>
    <row r="601" spans="4:6" ht="14.5" customHeight="1">
      <c r="D601" s="154">
        <v>273</v>
      </c>
      <c r="E601" s="155">
        <v>928.2</v>
      </c>
      <c r="F601" s="9"/>
    </row>
    <row r="602" spans="4:6" ht="14.5" customHeight="1">
      <c r="D602" s="154">
        <v>273</v>
      </c>
      <c r="E602" s="155">
        <v>928.2</v>
      </c>
      <c r="F602" s="9"/>
    </row>
    <row r="603" spans="4:6" ht="14.5" customHeight="1">
      <c r="D603" s="154">
        <v>274</v>
      </c>
      <c r="E603" s="155">
        <v>931.6</v>
      </c>
      <c r="F603" s="9"/>
    </row>
    <row r="604" spans="4:6" ht="14.5" customHeight="1">
      <c r="D604" s="154">
        <v>274</v>
      </c>
      <c r="E604" s="155">
        <v>931.6</v>
      </c>
      <c r="F604" s="9"/>
    </row>
    <row r="605" spans="4:6" ht="14.5" customHeight="1">
      <c r="D605" s="154">
        <v>275</v>
      </c>
      <c r="E605" s="155">
        <v>935</v>
      </c>
      <c r="F605" s="9"/>
    </row>
    <row r="606" spans="4:6" ht="14.5" customHeight="1">
      <c r="D606" s="154">
        <v>275</v>
      </c>
      <c r="E606" s="155">
        <v>935</v>
      </c>
      <c r="F606" s="9"/>
    </row>
    <row r="607" spans="4:6" ht="14.5" customHeight="1">
      <c r="D607" s="154">
        <v>276</v>
      </c>
      <c r="E607" s="155">
        <v>938.4</v>
      </c>
      <c r="F607" s="9"/>
    </row>
    <row r="608" spans="4:6" ht="14.5" customHeight="1">
      <c r="D608" s="154">
        <v>276</v>
      </c>
      <c r="E608" s="155">
        <v>938.4</v>
      </c>
      <c r="F608" s="9"/>
    </row>
    <row r="609" spans="4:6" ht="14.5" customHeight="1">
      <c r="D609" s="154">
        <v>277</v>
      </c>
      <c r="E609" s="155">
        <v>941.8</v>
      </c>
      <c r="F609" s="9"/>
    </row>
    <row r="610" spans="4:6" ht="14.5" customHeight="1">
      <c r="D610" s="154">
        <v>277</v>
      </c>
      <c r="E610" s="155">
        <v>941.8</v>
      </c>
      <c r="F610" s="9"/>
    </row>
    <row r="611" spans="4:6" ht="14.5" customHeight="1">
      <c r="D611" s="154">
        <v>277</v>
      </c>
      <c r="E611" s="155">
        <v>941.8</v>
      </c>
      <c r="F611" s="9"/>
    </row>
    <row r="612" spans="4:6" ht="14.5" customHeight="1">
      <c r="D612" s="154">
        <v>278</v>
      </c>
      <c r="E612" s="155">
        <v>945.2</v>
      </c>
      <c r="F612" s="9"/>
    </row>
    <row r="613" spans="4:6" ht="14.5" customHeight="1">
      <c r="D613" s="154">
        <v>278</v>
      </c>
      <c r="E613" s="155">
        <v>945.2</v>
      </c>
      <c r="F613" s="9"/>
    </row>
    <row r="614" spans="4:6" ht="14.5" customHeight="1">
      <c r="D614" s="154">
        <v>279</v>
      </c>
      <c r="E614" s="155">
        <v>948.6</v>
      </c>
      <c r="F614" s="9"/>
    </row>
    <row r="615" spans="4:6" ht="14.5" customHeight="1">
      <c r="D615" s="154">
        <v>279</v>
      </c>
      <c r="E615" s="155">
        <v>948.6</v>
      </c>
      <c r="F615" s="9"/>
    </row>
    <row r="616" spans="4:6" ht="14.5" customHeight="1">
      <c r="D616" s="154">
        <v>280</v>
      </c>
      <c r="E616" s="155">
        <v>949.2</v>
      </c>
      <c r="F616" s="9"/>
    </row>
    <row r="617" spans="4:6" ht="14.5" customHeight="1">
      <c r="D617" s="154">
        <v>280</v>
      </c>
      <c r="E617" s="155">
        <v>949.2</v>
      </c>
      <c r="F617" s="9"/>
    </row>
    <row r="618" spans="4:6" ht="14.5" customHeight="1">
      <c r="D618" s="154">
        <v>281</v>
      </c>
      <c r="E618" s="155">
        <v>952.59</v>
      </c>
      <c r="F618" s="9"/>
    </row>
    <row r="619" spans="4:6" ht="14.5" customHeight="1">
      <c r="D619" s="154">
        <v>281</v>
      </c>
      <c r="E619" s="155">
        <v>952.59</v>
      </c>
      <c r="F619" s="9"/>
    </row>
    <row r="620" spans="4:6" ht="14.5" customHeight="1">
      <c r="D620" s="154">
        <v>282</v>
      </c>
      <c r="E620" s="155">
        <v>955.98</v>
      </c>
      <c r="F620" s="9"/>
    </row>
    <row r="621" spans="4:6" ht="14.5" customHeight="1">
      <c r="D621" s="154">
        <v>282</v>
      </c>
      <c r="E621" s="155">
        <v>955.98</v>
      </c>
      <c r="F621" s="9"/>
    </row>
    <row r="622" spans="4:6" ht="14.5" customHeight="1">
      <c r="D622" s="154">
        <v>282</v>
      </c>
      <c r="E622" s="155">
        <v>955.98</v>
      </c>
      <c r="F622" s="9"/>
    </row>
    <row r="623" spans="4:6" ht="14.5" customHeight="1">
      <c r="D623" s="154">
        <v>283</v>
      </c>
      <c r="E623" s="155">
        <v>959.37</v>
      </c>
      <c r="F623" s="9"/>
    </row>
    <row r="624" spans="4:6" ht="14.5" customHeight="1">
      <c r="D624" s="154">
        <v>283</v>
      </c>
      <c r="E624" s="155">
        <v>959.37</v>
      </c>
      <c r="F624" s="9"/>
    </row>
    <row r="625" spans="4:6" ht="14.5" customHeight="1">
      <c r="D625" s="154">
        <v>284</v>
      </c>
      <c r="E625" s="155">
        <v>962.76</v>
      </c>
      <c r="F625" s="9"/>
    </row>
    <row r="626" spans="4:6" ht="14.5" customHeight="1">
      <c r="D626" s="154">
        <v>284</v>
      </c>
      <c r="E626" s="155">
        <v>962.76</v>
      </c>
      <c r="F626" s="9"/>
    </row>
    <row r="627" spans="4:6" ht="14.5" customHeight="1">
      <c r="D627" s="154">
        <v>285</v>
      </c>
      <c r="E627" s="155">
        <v>966.15</v>
      </c>
      <c r="F627" s="9"/>
    </row>
    <row r="628" spans="4:6" ht="14.5" customHeight="1">
      <c r="D628" s="154">
        <v>285</v>
      </c>
      <c r="E628" s="155">
        <v>966.15</v>
      </c>
      <c r="F628" s="9"/>
    </row>
    <row r="629" spans="4:6" ht="14.5" customHeight="1">
      <c r="D629" s="154">
        <v>286</v>
      </c>
      <c r="E629" s="155">
        <v>969.54</v>
      </c>
      <c r="F629" s="9"/>
    </row>
    <row r="630" spans="4:6" ht="14.5" customHeight="1">
      <c r="D630" s="154">
        <v>286</v>
      </c>
      <c r="E630" s="155">
        <v>969.54</v>
      </c>
      <c r="F630" s="9"/>
    </row>
    <row r="631" spans="4:6" ht="14.5" customHeight="1">
      <c r="D631" s="154">
        <v>287</v>
      </c>
      <c r="E631" s="155">
        <v>972.93</v>
      </c>
      <c r="F631" s="9"/>
    </row>
    <row r="632" spans="4:6" ht="14.5" customHeight="1">
      <c r="D632" s="154">
        <v>287</v>
      </c>
      <c r="E632" s="155">
        <v>972.93</v>
      </c>
      <c r="F632" s="9"/>
    </row>
    <row r="633" spans="4:6" ht="14.5" customHeight="1">
      <c r="D633" s="154">
        <v>287</v>
      </c>
      <c r="E633" s="155">
        <v>972.93</v>
      </c>
      <c r="F633" s="9"/>
    </row>
    <row r="634" spans="4:6" ht="14.5" customHeight="1">
      <c r="D634" s="154">
        <v>288</v>
      </c>
      <c r="E634" s="155">
        <v>976.32</v>
      </c>
      <c r="F634" s="9"/>
    </row>
    <row r="635" spans="4:6" ht="14.5" customHeight="1">
      <c r="D635" s="154">
        <v>288</v>
      </c>
      <c r="E635" s="155">
        <v>976.32</v>
      </c>
      <c r="F635" s="9"/>
    </row>
    <row r="636" spans="4:6" ht="14.5" customHeight="1">
      <c r="D636" s="154">
        <v>289</v>
      </c>
      <c r="E636" s="155">
        <v>979.71</v>
      </c>
      <c r="F636" s="9"/>
    </row>
    <row r="637" spans="4:6" ht="14.5" customHeight="1">
      <c r="D637" s="154">
        <v>289</v>
      </c>
      <c r="E637" s="155">
        <v>979.71</v>
      </c>
      <c r="F637" s="9"/>
    </row>
    <row r="638" spans="4:6" ht="14.5" customHeight="1">
      <c r="D638" s="154">
        <v>290</v>
      </c>
      <c r="E638" s="155">
        <v>980.2</v>
      </c>
      <c r="F638" s="9"/>
    </row>
    <row r="639" spans="4:6" ht="14.5" customHeight="1">
      <c r="D639" s="154">
        <v>290</v>
      </c>
      <c r="E639" s="155">
        <v>980.2</v>
      </c>
      <c r="F639" s="9"/>
    </row>
    <row r="640" spans="4:6" ht="14.5" customHeight="1">
      <c r="D640" s="154">
        <v>291</v>
      </c>
      <c r="E640" s="155">
        <v>983.58</v>
      </c>
      <c r="F640" s="9"/>
    </row>
    <row r="641" spans="4:6" ht="14.5" customHeight="1">
      <c r="D641" s="154">
        <v>291</v>
      </c>
      <c r="E641" s="155">
        <v>983.58</v>
      </c>
      <c r="F641" s="9"/>
    </row>
    <row r="642" spans="4:6" ht="14.5" customHeight="1">
      <c r="D642" s="154">
        <v>292</v>
      </c>
      <c r="E642" s="155">
        <v>986.96</v>
      </c>
      <c r="F642" s="9"/>
    </row>
    <row r="643" spans="4:6" ht="14.5" customHeight="1">
      <c r="D643" s="154">
        <v>292</v>
      </c>
      <c r="E643" s="155">
        <v>986.96</v>
      </c>
      <c r="F643" s="9"/>
    </row>
    <row r="644" spans="4:6" ht="14.5" customHeight="1">
      <c r="D644" s="154">
        <v>292</v>
      </c>
      <c r="E644" s="155">
        <v>986.96</v>
      </c>
      <c r="F644" s="9"/>
    </row>
    <row r="645" spans="4:6" ht="14.5" customHeight="1">
      <c r="D645" s="154">
        <v>293</v>
      </c>
      <c r="E645" s="155">
        <v>990.34</v>
      </c>
      <c r="F645" s="9"/>
    </row>
    <row r="646" spans="4:6" ht="14.5" customHeight="1">
      <c r="D646" s="154">
        <v>293</v>
      </c>
      <c r="E646" s="155">
        <v>990.34</v>
      </c>
      <c r="F646" s="9"/>
    </row>
    <row r="647" spans="4:6" ht="14.5" customHeight="1">
      <c r="D647" s="154">
        <v>294</v>
      </c>
      <c r="E647" s="155">
        <v>993.72</v>
      </c>
      <c r="F647" s="9"/>
    </row>
    <row r="648" spans="4:6" ht="14.5" customHeight="1">
      <c r="D648" s="154">
        <v>294</v>
      </c>
      <c r="E648" s="155">
        <v>993.72</v>
      </c>
      <c r="F648" s="9"/>
    </row>
    <row r="649" spans="4:6" ht="14.5" customHeight="1">
      <c r="D649" s="154">
        <v>295</v>
      </c>
      <c r="E649" s="155">
        <v>997.1</v>
      </c>
      <c r="F649" s="9"/>
    </row>
    <row r="650" spans="4:6" ht="14.5" customHeight="1">
      <c r="D650" s="154">
        <v>295</v>
      </c>
      <c r="E650" s="155">
        <v>997.1</v>
      </c>
      <c r="F650" s="9"/>
    </row>
    <row r="651" spans="4:6" ht="14.5" customHeight="1">
      <c r="D651" s="154">
        <v>296</v>
      </c>
      <c r="E651" s="155">
        <v>1000.48</v>
      </c>
      <c r="F651" s="9"/>
    </row>
    <row r="652" spans="4:6" ht="14.5" customHeight="1">
      <c r="D652" s="154">
        <v>296</v>
      </c>
      <c r="E652" s="155">
        <v>1000.48</v>
      </c>
      <c r="F652" s="9"/>
    </row>
    <row r="653" spans="4:6" ht="14.5" customHeight="1">
      <c r="D653" s="154">
        <v>297</v>
      </c>
      <c r="E653" s="155">
        <v>1003.86</v>
      </c>
      <c r="F653" s="9"/>
    </row>
    <row r="654" spans="4:6" ht="14.5" customHeight="1">
      <c r="D654" s="154">
        <v>297</v>
      </c>
      <c r="E654" s="155">
        <v>1003.86</v>
      </c>
      <c r="F654" s="9"/>
    </row>
    <row r="655" spans="4:6" ht="14.5" customHeight="1">
      <c r="D655" s="154">
        <v>297</v>
      </c>
      <c r="E655" s="155">
        <v>1003.86</v>
      </c>
      <c r="F655" s="9"/>
    </row>
    <row r="656" spans="4:6" ht="14.5" customHeight="1">
      <c r="D656" s="154">
        <v>298</v>
      </c>
      <c r="E656" s="155">
        <v>1007.24</v>
      </c>
      <c r="F656" s="9"/>
    </row>
    <row r="657" spans="4:6" ht="14.5" customHeight="1">
      <c r="D657" s="154">
        <v>298</v>
      </c>
      <c r="E657" s="155">
        <v>1007.24</v>
      </c>
      <c r="F657" s="9"/>
    </row>
    <row r="658" spans="4:6" ht="14.5" customHeight="1">
      <c r="D658" s="154">
        <v>299</v>
      </c>
      <c r="E658" s="155">
        <v>1010.62</v>
      </c>
      <c r="F658" s="9"/>
    </row>
    <row r="659" spans="4:6" ht="14.5" customHeight="1">
      <c r="D659" s="154">
        <v>299</v>
      </c>
      <c r="E659" s="155">
        <v>1010.62</v>
      </c>
      <c r="F659" s="9"/>
    </row>
    <row r="660" spans="4:6" ht="14.5" customHeight="1">
      <c r="D660" s="154">
        <v>300</v>
      </c>
      <c r="E660" s="155">
        <v>1011</v>
      </c>
      <c r="F660" s="9"/>
    </row>
    <row r="661" spans="4:6" ht="14.5" customHeight="1">
      <c r="D661" s="154">
        <v>300</v>
      </c>
      <c r="E661" s="155">
        <v>1011</v>
      </c>
      <c r="F661" s="9"/>
    </row>
    <row r="662" spans="4:6" ht="14.5" customHeight="1">
      <c r="D662" s="154">
        <v>301</v>
      </c>
      <c r="E662" s="155">
        <v>1014.37</v>
      </c>
      <c r="F662" s="9"/>
    </row>
    <row r="663" spans="4:6" ht="14.5" customHeight="1">
      <c r="D663" s="154">
        <v>301</v>
      </c>
      <c r="E663" s="155">
        <v>1014.37</v>
      </c>
      <c r="F663" s="9"/>
    </row>
    <row r="664" spans="4:6" ht="14.5" customHeight="1">
      <c r="D664" s="154">
        <v>302</v>
      </c>
      <c r="E664" s="155">
        <v>1017.74</v>
      </c>
      <c r="F664" s="9"/>
    </row>
    <row r="665" spans="4:6" ht="14.5" customHeight="1">
      <c r="D665" s="154">
        <v>302</v>
      </c>
      <c r="E665" s="155">
        <v>1017.74</v>
      </c>
      <c r="F665" s="9"/>
    </row>
    <row r="666" spans="4:6" ht="14.5" customHeight="1">
      <c r="D666" s="154">
        <v>302</v>
      </c>
      <c r="E666" s="155">
        <v>1017.74</v>
      </c>
      <c r="F666" s="9"/>
    </row>
    <row r="667" spans="4:6" ht="14.5" customHeight="1">
      <c r="D667" s="154">
        <v>303</v>
      </c>
      <c r="E667" s="155">
        <v>1021.11</v>
      </c>
      <c r="F667" s="9"/>
    </row>
    <row r="668" spans="4:6" ht="14.5" customHeight="1">
      <c r="D668" s="154">
        <v>303</v>
      </c>
      <c r="E668" s="155">
        <v>1021.11</v>
      </c>
      <c r="F668" s="9"/>
    </row>
    <row r="669" spans="4:6" ht="14.5" customHeight="1">
      <c r="D669" s="154">
        <v>304</v>
      </c>
      <c r="E669" s="155">
        <v>1024.48</v>
      </c>
      <c r="F669" s="9"/>
    </row>
    <row r="670" spans="4:6" ht="14.5" customHeight="1">
      <c r="D670" s="154">
        <v>304</v>
      </c>
      <c r="E670" s="155">
        <v>1024.48</v>
      </c>
      <c r="F670" s="9"/>
    </row>
    <row r="671" spans="4:6" ht="14.5" customHeight="1">
      <c r="D671" s="154">
        <v>305</v>
      </c>
      <c r="E671" s="155">
        <v>1027.8499999999999</v>
      </c>
      <c r="F671" s="9"/>
    </row>
    <row r="672" spans="4:6" ht="14.5" customHeight="1">
      <c r="D672" s="154">
        <v>305</v>
      </c>
      <c r="E672" s="155">
        <v>1027.8499999999999</v>
      </c>
      <c r="F672" s="9"/>
    </row>
    <row r="673" spans="4:6" ht="14.5" customHeight="1">
      <c r="D673" s="154">
        <v>306</v>
      </c>
      <c r="E673" s="155">
        <v>1031.22</v>
      </c>
      <c r="F673" s="9"/>
    </row>
    <row r="674" spans="4:6" ht="14.5" customHeight="1">
      <c r="D674" s="154">
        <v>306</v>
      </c>
      <c r="E674" s="155">
        <v>1031.22</v>
      </c>
      <c r="F674" s="9"/>
    </row>
    <row r="675" spans="4:6" ht="14.5" customHeight="1">
      <c r="D675" s="154">
        <v>306</v>
      </c>
      <c r="E675" s="155">
        <v>1031.22</v>
      </c>
      <c r="F675" s="9"/>
    </row>
    <row r="676" spans="4:6" ht="14.5" customHeight="1">
      <c r="D676" s="154">
        <v>307</v>
      </c>
      <c r="E676" s="155">
        <v>1034.5899999999999</v>
      </c>
      <c r="F676" s="9"/>
    </row>
    <row r="677" spans="4:6" ht="14.5" customHeight="1">
      <c r="D677" s="154">
        <v>307</v>
      </c>
      <c r="E677" s="155">
        <v>1034.5899999999999</v>
      </c>
      <c r="F677" s="9"/>
    </row>
    <row r="678" spans="4:6" ht="14.5" customHeight="1">
      <c r="D678" s="154">
        <v>308</v>
      </c>
      <c r="E678" s="155">
        <v>1037.96</v>
      </c>
      <c r="F678" s="9"/>
    </row>
    <row r="679" spans="4:6" ht="14.5" customHeight="1">
      <c r="D679" s="154">
        <v>308</v>
      </c>
      <c r="E679" s="155">
        <v>1037.96</v>
      </c>
      <c r="F679" s="9"/>
    </row>
    <row r="680" spans="4:6" ht="14.5" customHeight="1">
      <c r="D680" s="154">
        <v>309</v>
      </c>
      <c r="E680" s="155">
        <v>1041.33</v>
      </c>
      <c r="F680" s="9"/>
    </row>
    <row r="681" spans="4:6" ht="14.5" customHeight="1">
      <c r="D681" s="154">
        <v>309</v>
      </c>
      <c r="E681" s="155">
        <v>1041.33</v>
      </c>
      <c r="F681" s="9"/>
    </row>
    <row r="682" spans="4:6" ht="14.5" customHeight="1">
      <c r="D682" s="154">
        <v>310</v>
      </c>
      <c r="E682" s="155">
        <v>1041.5999999999999</v>
      </c>
      <c r="F682" s="9"/>
    </row>
    <row r="683" spans="4:6" ht="14.5" customHeight="1">
      <c r="D683" s="154">
        <v>310</v>
      </c>
      <c r="E683" s="155">
        <v>1041.5999999999999</v>
      </c>
      <c r="F683" s="9"/>
    </row>
    <row r="684" spans="4:6" ht="14.5" customHeight="1">
      <c r="D684" s="154">
        <v>311</v>
      </c>
      <c r="E684" s="155">
        <v>1044.96</v>
      </c>
      <c r="F684" s="9"/>
    </row>
    <row r="685" spans="4:6" ht="14.5" customHeight="1">
      <c r="D685" s="154">
        <v>311</v>
      </c>
      <c r="E685" s="155">
        <v>1044.96</v>
      </c>
      <c r="F685" s="9"/>
    </row>
    <row r="686" spans="4:6" ht="14.5" customHeight="1">
      <c r="D686" s="154">
        <v>311</v>
      </c>
      <c r="E686" s="155">
        <v>1044.96</v>
      </c>
      <c r="F686" s="9"/>
    </row>
    <row r="687" spans="4:6" ht="14.5" customHeight="1">
      <c r="D687" s="154">
        <v>312</v>
      </c>
      <c r="E687" s="155">
        <v>1048.32</v>
      </c>
      <c r="F687" s="9"/>
    </row>
    <row r="688" spans="4:6" ht="14.5" customHeight="1">
      <c r="D688" s="154">
        <v>312</v>
      </c>
      <c r="E688" s="155">
        <v>1048.32</v>
      </c>
      <c r="F688" s="9"/>
    </row>
    <row r="689" spans="4:6" ht="14.5" customHeight="1">
      <c r="D689" s="154">
        <v>313</v>
      </c>
      <c r="E689" s="155">
        <v>1051.68</v>
      </c>
      <c r="F689" s="9"/>
    </row>
    <row r="690" spans="4:6" ht="14.5" customHeight="1">
      <c r="D690" s="154">
        <v>313</v>
      </c>
      <c r="E690" s="155">
        <v>1051.68</v>
      </c>
      <c r="F690" s="9"/>
    </row>
    <row r="691" spans="4:6" ht="14.5" customHeight="1">
      <c r="D691" s="154">
        <v>314</v>
      </c>
      <c r="E691" s="155">
        <v>1055.04</v>
      </c>
      <c r="F691" s="9"/>
    </row>
    <row r="692" spans="4:6" ht="14.5" customHeight="1">
      <c r="D692" s="154">
        <v>314</v>
      </c>
      <c r="E692" s="155">
        <v>1055.04</v>
      </c>
      <c r="F692" s="9"/>
    </row>
    <row r="693" spans="4:6" ht="14.5" customHeight="1">
      <c r="D693" s="154">
        <v>315</v>
      </c>
      <c r="E693" s="155">
        <v>1058.4000000000001</v>
      </c>
      <c r="F693" s="9"/>
    </row>
    <row r="694" spans="4:6" ht="14.5" customHeight="1">
      <c r="D694" s="154">
        <v>315</v>
      </c>
      <c r="E694" s="155">
        <v>1058.4000000000001</v>
      </c>
      <c r="F694" s="9"/>
    </row>
    <row r="695" spans="4:6" ht="14.5" customHeight="1">
      <c r="D695" s="154">
        <v>316</v>
      </c>
      <c r="E695" s="155">
        <v>1061.76</v>
      </c>
      <c r="F695" s="9"/>
    </row>
    <row r="696" spans="4:6" ht="14.5" customHeight="1">
      <c r="D696" s="154">
        <v>316</v>
      </c>
      <c r="E696" s="155">
        <v>1061.76</v>
      </c>
      <c r="F696" s="9"/>
    </row>
    <row r="697" spans="4:6" ht="14.5" customHeight="1">
      <c r="D697" s="154">
        <v>316</v>
      </c>
      <c r="E697" s="155">
        <v>1061.76</v>
      </c>
      <c r="F697" s="9"/>
    </row>
    <row r="698" spans="4:6" ht="14.5" customHeight="1">
      <c r="D698" s="154">
        <v>317</v>
      </c>
      <c r="E698" s="155">
        <v>1065.1199999999999</v>
      </c>
      <c r="F698" s="9"/>
    </row>
    <row r="699" spans="4:6" ht="14.5" customHeight="1">
      <c r="D699" s="154">
        <v>317</v>
      </c>
      <c r="E699" s="155">
        <v>1065.1199999999999</v>
      </c>
      <c r="F699" s="9"/>
    </row>
    <row r="700" spans="4:6" ht="14.5" customHeight="1">
      <c r="D700" s="154">
        <v>318</v>
      </c>
      <c r="E700" s="155">
        <v>1068.48</v>
      </c>
      <c r="F700" s="9"/>
    </row>
    <row r="701" spans="4:6" ht="14.5" customHeight="1">
      <c r="D701" s="154">
        <v>318</v>
      </c>
      <c r="E701" s="155">
        <v>1068.48</v>
      </c>
      <c r="F701" s="9"/>
    </row>
    <row r="702" spans="4:6" ht="14.5" customHeight="1">
      <c r="D702" s="154">
        <v>319</v>
      </c>
      <c r="E702" s="155">
        <v>1071.8399999999999</v>
      </c>
      <c r="F702" s="9"/>
    </row>
    <row r="703" spans="4:6" ht="14.5" customHeight="1">
      <c r="D703" s="154">
        <v>319</v>
      </c>
      <c r="E703" s="155">
        <v>1071.8399999999999</v>
      </c>
      <c r="F703" s="9"/>
    </row>
    <row r="704" spans="4:6" ht="14.5" customHeight="1">
      <c r="D704" s="154">
        <v>320</v>
      </c>
      <c r="E704" s="155">
        <v>1072</v>
      </c>
      <c r="F704" s="9"/>
    </row>
    <row r="705" spans="4:6" ht="14.5" customHeight="1">
      <c r="D705" s="154">
        <v>320</v>
      </c>
      <c r="E705" s="155">
        <v>1072</v>
      </c>
      <c r="F705" s="9"/>
    </row>
    <row r="706" spans="4:6" ht="14.5" customHeight="1">
      <c r="D706" s="154">
        <v>321</v>
      </c>
      <c r="E706" s="155">
        <v>1075.3499999999999</v>
      </c>
      <c r="F706" s="9"/>
    </row>
    <row r="707" spans="4:6" ht="14.5" customHeight="1">
      <c r="D707" s="154">
        <v>321</v>
      </c>
      <c r="E707" s="155">
        <v>1075.3499999999999</v>
      </c>
      <c r="F707" s="9"/>
    </row>
    <row r="708" spans="4:6" ht="14.5" customHeight="1">
      <c r="D708" s="154">
        <v>321</v>
      </c>
      <c r="E708" s="155">
        <v>1075.3499999999999</v>
      </c>
      <c r="F708" s="9"/>
    </row>
    <row r="709" spans="4:6" ht="14.5" customHeight="1">
      <c r="D709" s="154">
        <v>322</v>
      </c>
      <c r="E709" s="155">
        <v>1078.7</v>
      </c>
      <c r="F709" s="9"/>
    </row>
    <row r="710" spans="4:6" ht="14.5" customHeight="1">
      <c r="D710" s="154">
        <v>322</v>
      </c>
      <c r="E710" s="155">
        <v>1078.7</v>
      </c>
      <c r="F710" s="9"/>
    </row>
    <row r="711" spans="4:6" ht="14.5" customHeight="1">
      <c r="D711" s="154">
        <v>323</v>
      </c>
      <c r="E711" s="155">
        <v>1082.05</v>
      </c>
      <c r="F711" s="9"/>
    </row>
    <row r="712" spans="4:6" ht="14.5" customHeight="1">
      <c r="D712" s="154">
        <v>323</v>
      </c>
      <c r="E712" s="155">
        <v>1082.05</v>
      </c>
      <c r="F712" s="9"/>
    </row>
    <row r="713" spans="4:6" ht="14.5" customHeight="1">
      <c r="D713" s="154">
        <v>324</v>
      </c>
      <c r="E713" s="155">
        <v>1085.4000000000001</v>
      </c>
      <c r="F713" s="9"/>
    </row>
    <row r="714" spans="4:6" ht="14.5" customHeight="1">
      <c r="D714" s="154">
        <v>324</v>
      </c>
      <c r="E714" s="155">
        <v>1085.4000000000001</v>
      </c>
      <c r="F714" s="9"/>
    </row>
    <row r="715" spans="4:6" ht="14.5" customHeight="1">
      <c r="D715" s="154">
        <v>325</v>
      </c>
      <c r="E715" s="155">
        <v>1088.75</v>
      </c>
      <c r="F715" s="9"/>
    </row>
    <row r="716" spans="4:6" ht="14.5" customHeight="1">
      <c r="D716" s="154">
        <v>325</v>
      </c>
      <c r="E716" s="155">
        <v>1088.75</v>
      </c>
      <c r="F716" s="9"/>
    </row>
    <row r="717" spans="4:6" ht="14.5" customHeight="1">
      <c r="D717" s="154">
        <v>326</v>
      </c>
      <c r="E717" s="155">
        <v>1092.0999999999999</v>
      </c>
      <c r="F717" s="9"/>
    </row>
    <row r="718" spans="4:6" ht="14.5" customHeight="1">
      <c r="D718" s="154">
        <v>326</v>
      </c>
      <c r="E718" s="155">
        <v>1092.0999999999999</v>
      </c>
      <c r="F718" s="9"/>
    </row>
    <row r="719" spans="4:6" ht="14.5" customHeight="1">
      <c r="D719" s="154">
        <v>326</v>
      </c>
      <c r="E719" s="155">
        <v>1092.0999999999999</v>
      </c>
      <c r="F719" s="9"/>
    </row>
    <row r="720" spans="4:6" ht="14.5" customHeight="1">
      <c r="D720" s="154">
        <v>327</v>
      </c>
      <c r="E720" s="155">
        <v>1095.45</v>
      </c>
      <c r="F720" s="9"/>
    </row>
    <row r="721" spans="4:6" ht="14.5" customHeight="1">
      <c r="D721" s="154">
        <v>327</v>
      </c>
      <c r="E721" s="155">
        <v>1095.45</v>
      </c>
      <c r="F721" s="9"/>
    </row>
    <row r="722" spans="4:6" ht="14.5" customHeight="1">
      <c r="D722" s="154">
        <v>328</v>
      </c>
      <c r="E722" s="155">
        <v>1098.8</v>
      </c>
      <c r="F722" s="9"/>
    </row>
    <row r="723" spans="4:6" ht="14.5" customHeight="1">
      <c r="D723" s="154">
        <v>328</v>
      </c>
      <c r="E723" s="155">
        <v>1098.8</v>
      </c>
      <c r="F723" s="9"/>
    </row>
    <row r="724" spans="4:6" ht="14.5" customHeight="1">
      <c r="D724" s="154">
        <v>329</v>
      </c>
      <c r="E724" s="155">
        <v>1102.1500000000001</v>
      </c>
      <c r="F724" s="9"/>
    </row>
    <row r="725" spans="4:6" ht="14.5" customHeight="1">
      <c r="D725" s="154">
        <v>329</v>
      </c>
      <c r="E725" s="155">
        <v>1102.1500000000001</v>
      </c>
      <c r="F725" s="9"/>
    </row>
    <row r="726" spans="4:6" ht="14.5" customHeight="1">
      <c r="D726" s="154">
        <v>330</v>
      </c>
      <c r="E726" s="155">
        <v>1102.2</v>
      </c>
      <c r="F726" s="9"/>
    </row>
    <row r="727" spans="4:6" ht="14.5" customHeight="1">
      <c r="D727" s="154">
        <v>330</v>
      </c>
      <c r="E727" s="155">
        <v>1102.2</v>
      </c>
      <c r="F727" s="9"/>
    </row>
    <row r="728" spans="4:6" ht="14.5" customHeight="1">
      <c r="D728" s="154">
        <v>331</v>
      </c>
      <c r="E728" s="155">
        <v>1105.54</v>
      </c>
      <c r="F728" s="9"/>
    </row>
    <row r="729" spans="4:6" ht="14.5" customHeight="1">
      <c r="D729" s="154">
        <v>331</v>
      </c>
      <c r="E729" s="155">
        <v>1105.54</v>
      </c>
      <c r="F729" s="9"/>
    </row>
    <row r="730" spans="4:6" ht="14.5" customHeight="1">
      <c r="D730" s="154">
        <v>331</v>
      </c>
      <c r="E730" s="155">
        <v>1105.54</v>
      </c>
      <c r="F730" s="9"/>
    </row>
    <row r="731" spans="4:6" ht="14.5" customHeight="1">
      <c r="D731" s="154">
        <v>332</v>
      </c>
      <c r="E731" s="155">
        <v>1108.8800000000001</v>
      </c>
      <c r="F731" s="9"/>
    </row>
    <row r="732" spans="4:6" ht="14.5" customHeight="1">
      <c r="D732" s="154">
        <v>332</v>
      </c>
      <c r="E732" s="155">
        <v>1108.8800000000001</v>
      </c>
      <c r="F732" s="9"/>
    </row>
    <row r="733" spans="4:6" ht="14.5" customHeight="1">
      <c r="D733" s="154">
        <v>333</v>
      </c>
      <c r="E733" s="155">
        <v>1112.22</v>
      </c>
      <c r="F733" s="9"/>
    </row>
    <row r="734" spans="4:6" ht="14.5" customHeight="1">
      <c r="D734" s="154">
        <v>333</v>
      </c>
      <c r="E734" s="155">
        <v>1112.22</v>
      </c>
      <c r="F734" s="9"/>
    </row>
    <row r="735" spans="4:6" ht="14.5" customHeight="1">
      <c r="D735" s="154">
        <v>334</v>
      </c>
      <c r="E735" s="155">
        <v>1115.56</v>
      </c>
      <c r="F735" s="9"/>
    </row>
    <row r="736" spans="4:6" ht="14.5" customHeight="1">
      <c r="D736" s="154">
        <v>334</v>
      </c>
      <c r="E736" s="155">
        <v>1115.56</v>
      </c>
      <c r="F736" s="9"/>
    </row>
    <row r="737" spans="4:6" ht="14.5" customHeight="1">
      <c r="D737" s="154">
        <v>335</v>
      </c>
      <c r="E737" s="155">
        <v>1118.9000000000001</v>
      </c>
      <c r="F737" s="9"/>
    </row>
    <row r="738" spans="4:6" ht="14.5" customHeight="1">
      <c r="D738" s="154">
        <v>335</v>
      </c>
      <c r="E738" s="155">
        <v>1118.9000000000001</v>
      </c>
      <c r="F738" s="9"/>
    </row>
    <row r="739" spans="4:6" ht="14.5" customHeight="1">
      <c r="D739" s="154">
        <v>336</v>
      </c>
      <c r="E739" s="155">
        <v>1122.24</v>
      </c>
      <c r="F739" s="9"/>
    </row>
    <row r="740" spans="4:6" ht="14.5" customHeight="1">
      <c r="D740" s="154">
        <v>336</v>
      </c>
      <c r="E740" s="155">
        <v>1122.24</v>
      </c>
      <c r="F740" s="9"/>
    </row>
    <row r="741" spans="4:6" ht="14.5" customHeight="1">
      <c r="D741" s="154">
        <v>336</v>
      </c>
      <c r="E741" s="155">
        <v>1122.24</v>
      </c>
      <c r="F741" s="9"/>
    </row>
    <row r="742" spans="4:6" ht="14.5" customHeight="1">
      <c r="D742" s="154">
        <v>337</v>
      </c>
      <c r="E742" s="155">
        <v>1125.58</v>
      </c>
      <c r="F742" s="9"/>
    </row>
    <row r="743" spans="4:6" ht="14.5" customHeight="1">
      <c r="D743" s="154">
        <v>337</v>
      </c>
      <c r="E743" s="155">
        <v>1125.58</v>
      </c>
      <c r="F743" s="9"/>
    </row>
    <row r="744" spans="4:6" ht="14.5" customHeight="1">
      <c r="D744" s="154">
        <v>338</v>
      </c>
      <c r="E744" s="155">
        <v>1128.92</v>
      </c>
      <c r="F744" s="9"/>
    </row>
    <row r="745" spans="4:6" ht="14.5" customHeight="1">
      <c r="D745" s="154">
        <v>338</v>
      </c>
      <c r="E745" s="155">
        <v>1128.92</v>
      </c>
      <c r="F745" s="9"/>
    </row>
    <row r="746" spans="4:6" ht="14.5" customHeight="1">
      <c r="D746" s="154">
        <v>339</v>
      </c>
      <c r="E746" s="155">
        <v>1132.26</v>
      </c>
      <c r="F746" s="9"/>
    </row>
    <row r="747" spans="4:6" ht="14.5" customHeight="1">
      <c r="D747" s="154">
        <v>339</v>
      </c>
      <c r="E747" s="155">
        <v>1132.26</v>
      </c>
      <c r="F747" s="9"/>
    </row>
    <row r="748" spans="4:6" ht="14.5" customHeight="1">
      <c r="D748" s="154">
        <v>340</v>
      </c>
      <c r="E748" s="155">
        <v>1135.5999999999999</v>
      </c>
      <c r="F748" s="9"/>
    </row>
    <row r="749" spans="4:6" ht="14.5" customHeight="1">
      <c r="D749" s="154">
        <v>340</v>
      </c>
      <c r="E749" s="155">
        <v>1132.2</v>
      </c>
      <c r="F749" s="9"/>
    </row>
    <row r="750" spans="4:6" ht="14.5" customHeight="1">
      <c r="D750" s="154">
        <v>341</v>
      </c>
      <c r="E750" s="155">
        <v>1135.53</v>
      </c>
      <c r="F750" s="9"/>
    </row>
    <row r="751" spans="4:6" ht="14.5" customHeight="1">
      <c r="D751" s="154">
        <v>341</v>
      </c>
      <c r="E751" s="155">
        <v>1135.53</v>
      </c>
      <c r="F751" s="9"/>
    </row>
    <row r="752" spans="4:6" ht="14.5" customHeight="1">
      <c r="D752" s="154">
        <v>341</v>
      </c>
      <c r="E752" s="155">
        <v>1135.53</v>
      </c>
      <c r="F752" s="9"/>
    </row>
    <row r="753" spans="4:6" ht="14.5" customHeight="1">
      <c r="D753" s="154">
        <v>342</v>
      </c>
      <c r="E753" s="155">
        <v>1138.8599999999999</v>
      </c>
      <c r="F753" s="9"/>
    </row>
    <row r="754" spans="4:6" ht="14.5" customHeight="1">
      <c r="D754" s="154">
        <v>342</v>
      </c>
      <c r="E754" s="155">
        <v>1138.8599999999999</v>
      </c>
      <c r="F754" s="9"/>
    </row>
    <row r="755" spans="4:6" ht="14.5" customHeight="1">
      <c r="D755" s="154">
        <v>343</v>
      </c>
      <c r="E755" s="155">
        <v>1142.19</v>
      </c>
      <c r="F755" s="9"/>
    </row>
    <row r="756" spans="4:6" ht="14.5" customHeight="1">
      <c r="D756" s="154">
        <v>343</v>
      </c>
      <c r="E756" s="155">
        <v>1142.19</v>
      </c>
      <c r="F756" s="9"/>
    </row>
    <row r="757" spans="4:6" ht="14.5" customHeight="1">
      <c r="D757" s="154">
        <v>344</v>
      </c>
      <c r="E757" s="155">
        <v>1145.52</v>
      </c>
      <c r="F757" s="9"/>
    </row>
    <row r="758" spans="4:6" ht="14.5" customHeight="1">
      <c r="D758" s="154">
        <v>344</v>
      </c>
      <c r="E758" s="155">
        <v>1145.52</v>
      </c>
      <c r="F758" s="9"/>
    </row>
    <row r="759" spans="4:6" ht="14.5" customHeight="1">
      <c r="D759" s="154">
        <v>345</v>
      </c>
      <c r="E759" s="155">
        <v>1148.8499999999999</v>
      </c>
      <c r="F759" s="9"/>
    </row>
    <row r="760" spans="4:6" ht="14.5" customHeight="1">
      <c r="D760" s="154">
        <v>345</v>
      </c>
      <c r="E760" s="155">
        <v>1148.8499999999999</v>
      </c>
      <c r="F760" s="9"/>
    </row>
    <row r="761" spans="4:6" ht="14.5" customHeight="1">
      <c r="D761" s="154">
        <v>346</v>
      </c>
      <c r="E761" s="155">
        <v>1152.18</v>
      </c>
      <c r="F761" s="9"/>
    </row>
    <row r="762" spans="4:6" ht="14.5" customHeight="1">
      <c r="D762" s="154">
        <v>346</v>
      </c>
      <c r="E762" s="155">
        <v>1152.18</v>
      </c>
      <c r="F762" s="9"/>
    </row>
    <row r="763" spans="4:6" ht="14.5" customHeight="1">
      <c r="D763" s="154">
        <v>346</v>
      </c>
      <c r="E763" s="155">
        <v>1152.18</v>
      </c>
      <c r="F763" s="9"/>
    </row>
    <row r="764" spans="4:6" ht="14.5" customHeight="1">
      <c r="D764" s="154">
        <v>347</v>
      </c>
      <c r="E764" s="155">
        <v>1155.51</v>
      </c>
      <c r="F764" s="9"/>
    </row>
    <row r="765" spans="4:6" ht="14.5" customHeight="1">
      <c r="D765" s="154">
        <v>347</v>
      </c>
      <c r="E765" s="155">
        <v>1155.51</v>
      </c>
      <c r="F765" s="9"/>
    </row>
    <row r="766" spans="4:6" ht="14.5" customHeight="1">
      <c r="D766" s="154">
        <v>348</v>
      </c>
      <c r="E766" s="155">
        <v>1158.8399999999999</v>
      </c>
      <c r="F766" s="9"/>
    </row>
    <row r="767" spans="4:6" ht="14.5" customHeight="1">
      <c r="D767" s="154">
        <v>348</v>
      </c>
      <c r="E767" s="155">
        <v>1158.8399999999999</v>
      </c>
      <c r="F767" s="9"/>
    </row>
    <row r="768" spans="4:6" ht="14.5" customHeight="1">
      <c r="D768" s="154">
        <v>349</v>
      </c>
      <c r="E768" s="155">
        <v>1162.17</v>
      </c>
      <c r="F768" s="9"/>
    </row>
    <row r="769" spans="4:6" ht="14.5" customHeight="1">
      <c r="D769" s="154">
        <v>349</v>
      </c>
      <c r="E769" s="155">
        <v>1162.17</v>
      </c>
      <c r="F769" s="9"/>
    </row>
    <row r="770" spans="4:6" ht="14.5" customHeight="1">
      <c r="D770" s="154">
        <v>350</v>
      </c>
      <c r="E770" s="155">
        <v>1162</v>
      </c>
      <c r="F770" s="9"/>
    </row>
    <row r="771" spans="4:6" ht="14.5" customHeight="1">
      <c r="D771" s="154">
        <v>350</v>
      </c>
      <c r="E771" s="155">
        <v>1162</v>
      </c>
      <c r="F771" s="9"/>
    </row>
    <row r="772" spans="4:6" ht="14.5" customHeight="1">
      <c r="D772" s="154">
        <v>351</v>
      </c>
      <c r="E772" s="155">
        <v>1165.32</v>
      </c>
      <c r="F772" s="9"/>
    </row>
    <row r="773" spans="4:6" ht="14.5" customHeight="1">
      <c r="D773" s="154">
        <v>351</v>
      </c>
      <c r="E773" s="155">
        <v>1165.32</v>
      </c>
      <c r="F773" s="9"/>
    </row>
    <row r="774" spans="4:6" ht="14.5" customHeight="1">
      <c r="D774" s="154">
        <v>351</v>
      </c>
      <c r="E774" s="155">
        <v>1165.32</v>
      </c>
      <c r="F774" s="9"/>
    </row>
    <row r="775" spans="4:6" ht="14.5" customHeight="1">
      <c r="D775" s="154">
        <v>352</v>
      </c>
      <c r="E775" s="155">
        <v>1168.6400000000001</v>
      </c>
      <c r="F775" s="9"/>
    </row>
    <row r="776" spans="4:6" ht="14.5" customHeight="1">
      <c r="D776" s="154">
        <v>352</v>
      </c>
      <c r="E776" s="155">
        <v>1168.6400000000001</v>
      </c>
      <c r="F776" s="9"/>
    </row>
    <row r="777" spans="4:6" ht="14.5" customHeight="1">
      <c r="D777" s="154">
        <v>353</v>
      </c>
      <c r="E777" s="155">
        <v>1171.96</v>
      </c>
      <c r="F777" s="9"/>
    </row>
    <row r="778" spans="4:6" ht="14.5" customHeight="1">
      <c r="D778" s="154">
        <v>353</v>
      </c>
      <c r="E778" s="155">
        <v>1171.96</v>
      </c>
      <c r="F778" s="9"/>
    </row>
    <row r="779" spans="4:6" ht="14.5" customHeight="1">
      <c r="D779" s="154">
        <v>354</v>
      </c>
      <c r="E779" s="155">
        <v>1175.28</v>
      </c>
      <c r="F779" s="9"/>
    </row>
    <row r="780" spans="4:6" ht="14.5" customHeight="1">
      <c r="D780" s="154">
        <v>354</v>
      </c>
      <c r="E780" s="155">
        <v>1175.28</v>
      </c>
      <c r="F780" s="9"/>
    </row>
    <row r="781" spans="4:6" ht="14.5" customHeight="1">
      <c r="D781" s="154">
        <v>355</v>
      </c>
      <c r="E781" s="155">
        <v>1178.5999999999999</v>
      </c>
      <c r="F781" s="9"/>
    </row>
    <row r="782" spans="4:6" ht="14.5" customHeight="1">
      <c r="D782" s="154">
        <v>355</v>
      </c>
      <c r="E782" s="155">
        <v>1178.5999999999999</v>
      </c>
      <c r="F782" s="9"/>
    </row>
    <row r="783" spans="4:6" ht="14.5" customHeight="1">
      <c r="D783" s="154">
        <v>356</v>
      </c>
      <c r="E783" s="155">
        <v>1181.92</v>
      </c>
      <c r="F783" s="9"/>
    </row>
    <row r="784" spans="4:6" ht="14.5" customHeight="1">
      <c r="D784" s="154">
        <v>356</v>
      </c>
      <c r="E784" s="155">
        <v>1181.92</v>
      </c>
      <c r="F784" s="9"/>
    </row>
    <row r="785" spans="4:6" ht="14.5" customHeight="1">
      <c r="D785" s="154">
        <v>356</v>
      </c>
      <c r="E785" s="155">
        <v>1181.92</v>
      </c>
      <c r="F785" s="9"/>
    </row>
    <row r="786" spans="4:6" ht="14.5" customHeight="1">
      <c r="D786" s="154">
        <v>357</v>
      </c>
      <c r="E786" s="155">
        <v>1185.24</v>
      </c>
      <c r="F786" s="9"/>
    </row>
    <row r="787" spans="4:6" ht="14.5" customHeight="1">
      <c r="D787" s="154">
        <v>357</v>
      </c>
      <c r="E787" s="155">
        <v>1185.24</v>
      </c>
      <c r="F787" s="9"/>
    </row>
    <row r="788" spans="4:6" ht="14.5" customHeight="1">
      <c r="D788" s="154">
        <v>358</v>
      </c>
      <c r="E788" s="155">
        <v>1188.56</v>
      </c>
      <c r="F788" s="9"/>
    </row>
    <row r="789" spans="4:6" ht="14.5" customHeight="1">
      <c r="D789" s="154">
        <v>358</v>
      </c>
      <c r="E789" s="155">
        <v>1188.56</v>
      </c>
      <c r="F789" s="9"/>
    </row>
    <row r="790" spans="4:6" ht="14.5" customHeight="1">
      <c r="D790" s="154">
        <v>359</v>
      </c>
      <c r="E790" s="155">
        <v>1191.8800000000001</v>
      </c>
      <c r="F790" s="9"/>
    </row>
    <row r="791" spans="4:6" ht="14.5" customHeight="1">
      <c r="D791" s="154">
        <v>359</v>
      </c>
      <c r="E791" s="155">
        <v>1191.8800000000001</v>
      </c>
      <c r="F791" s="9"/>
    </row>
    <row r="792" spans="4:6" ht="14.5" customHeight="1">
      <c r="D792" s="154">
        <v>360</v>
      </c>
      <c r="E792" s="155">
        <v>1191.5999999999999</v>
      </c>
      <c r="F792" s="9"/>
    </row>
    <row r="793" spans="4:6" ht="14.5" customHeight="1">
      <c r="D793" s="154">
        <v>360</v>
      </c>
      <c r="E793" s="155">
        <v>1191.5999999999999</v>
      </c>
      <c r="F793" s="9"/>
    </row>
    <row r="794" spans="4:6" ht="14.5" customHeight="1">
      <c r="D794" s="154">
        <v>361</v>
      </c>
      <c r="E794" s="155">
        <v>1194.9100000000001</v>
      </c>
      <c r="F794" s="9"/>
    </row>
    <row r="795" spans="4:6" ht="14.5" customHeight="1">
      <c r="D795" s="154">
        <v>361</v>
      </c>
      <c r="E795" s="155">
        <v>1194.9100000000001</v>
      </c>
      <c r="F795" s="9"/>
    </row>
    <row r="796" spans="4:6" ht="14.5" customHeight="1">
      <c r="D796" s="154">
        <v>361</v>
      </c>
      <c r="E796" s="155">
        <v>1194.9100000000001</v>
      </c>
      <c r="F796" s="9"/>
    </row>
    <row r="797" spans="4:6" ht="14.5" customHeight="1">
      <c r="D797" s="154">
        <v>362</v>
      </c>
      <c r="E797" s="155">
        <v>1198.22</v>
      </c>
      <c r="F797" s="9"/>
    </row>
    <row r="798" spans="4:6" ht="14.5" customHeight="1">
      <c r="D798" s="154">
        <v>362</v>
      </c>
      <c r="E798" s="155">
        <v>1198.22</v>
      </c>
      <c r="F798" s="9"/>
    </row>
    <row r="799" spans="4:6" ht="14.5" customHeight="1">
      <c r="D799" s="154">
        <v>363</v>
      </c>
      <c r="E799" s="155">
        <v>1201.53</v>
      </c>
      <c r="F799" s="9"/>
    </row>
    <row r="800" spans="4:6" ht="14.5" customHeight="1">
      <c r="D800" s="154">
        <v>363</v>
      </c>
      <c r="E800" s="155">
        <v>1201.53</v>
      </c>
      <c r="F800" s="9"/>
    </row>
    <row r="801" spans="4:6" ht="14.5" customHeight="1">
      <c r="D801" s="154">
        <v>364</v>
      </c>
      <c r="E801" s="155">
        <v>1204.8399999999999</v>
      </c>
      <c r="F801" s="9"/>
    </row>
    <row r="802" spans="4:6" ht="14.5" customHeight="1">
      <c r="D802" s="154">
        <v>364</v>
      </c>
      <c r="E802" s="155">
        <v>1204.8399999999999</v>
      </c>
      <c r="F802" s="9"/>
    </row>
    <row r="803" spans="4:6" ht="14.5" customHeight="1">
      <c r="D803" s="154">
        <v>365</v>
      </c>
      <c r="E803" s="155">
        <v>1208.1500000000001</v>
      </c>
      <c r="F803" s="9"/>
    </row>
    <row r="804" spans="4:6" ht="14.5" customHeight="1">
      <c r="D804" s="154">
        <v>365</v>
      </c>
      <c r="E804" s="155">
        <v>1208.1500000000001</v>
      </c>
      <c r="F804" s="9"/>
    </row>
    <row r="805" spans="4:6" ht="14.5" customHeight="1">
      <c r="D805" s="154">
        <v>366</v>
      </c>
      <c r="E805" s="155">
        <v>1211.46</v>
      </c>
      <c r="F805" s="9"/>
    </row>
    <row r="806" spans="4:6" ht="14.5" customHeight="1">
      <c r="D806" s="154">
        <v>366</v>
      </c>
      <c r="E806" s="155">
        <v>1211.46</v>
      </c>
      <c r="F806" s="9"/>
    </row>
    <row r="807" spans="4:6" ht="14.5" customHeight="1">
      <c r="D807" s="154">
        <v>366</v>
      </c>
      <c r="E807" s="155">
        <v>1211.46</v>
      </c>
      <c r="F807" s="9"/>
    </row>
    <row r="808" spans="4:6" ht="14.5" customHeight="1">
      <c r="D808" s="154">
        <v>367</v>
      </c>
      <c r="E808" s="155">
        <v>1214.77</v>
      </c>
      <c r="F808" s="9"/>
    </row>
    <row r="809" spans="4:6" ht="14.5" customHeight="1">
      <c r="D809" s="154">
        <v>367</v>
      </c>
      <c r="E809" s="155">
        <v>1214.77</v>
      </c>
      <c r="F809" s="9"/>
    </row>
    <row r="810" spans="4:6" ht="14.5" customHeight="1">
      <c r="D810" s="154">
        <v>368</v>
      </c>
      <c r="E810" s="155">
        <v>1218.08</v>
      </c>
      <c r="F810" s="9"/>
    </row>
    <row r="811" spans="4:6" ht="14.5" customHeight="1">
      <c r="D811" s="154">
        <v>368</v>
      </c>
      <c r="E811" s="155">
        <v>1218.08</v>
      </c>
      <c r="F811" s="9"/>
    </row>
    <row r="812" spans="4:6" ht="14.5" customHeight="1">
      <c r="D812" s="154">
        <v>369</v>
      </c>
      <c r="E812" s="155">
        <v>1221.3900000000001</v>
      </c>
      <c r="F812" s="9"/>
    </row>
    <row r="813" spans="4:6" ht="14.5" customHeight="1">
      <c r="D813" s="154">
        <v>369</v>
      </c>
      <c r="E813" s="155">
        <v>1221.3900000000001</v>
      </c>
      <c r="F813" s="9"/>
    </row>
    <row r="814" spans="4:6" ht="14.5" customHeight="1">
      <c r="D814" s="154">
        <v>370</v>
      </c>
      <c r="E814" s="155">
        <v>1221</v>
      </c>
      <c r="F814" s="9"/>
    </row>
    <row r="815" spans="4:6" ht="14.5" customHeight="1">
      <c r="D815" s="154">
        <v>370</v>
      </c>
      <c r="E815" s="155">
        <v>1221</v>
      </c>
      <c r="F815" s="9"/>
    </row>
    <row r="816" spans="4:6" ht="14.5" customHeight="1">
      <c r="D816" s="154">
        <v>371</v>
      </c>
      <c r="E816" s="155">
        <v>1224.3</v>
      </c>
      <c r="F816" s="9"/>
    </row>
    <row r="817" spans="4:6" ht="14.5" customHeight="1">
      <c r="D817" s="154">
        <v>371</v>
      </c>
      <c r="E817" s="155">
        <v>1224.3</v>
      </c>
      <c r="F817" s="9"/>
    </row>
    <row r="818" spans="4:6" ht="14.5" customHeight="1">
      <c r="D818" s="154">
        <v>371</v>
      </c>
      <c r="E818" s="155">
        <v>1224.3</v>
      </c>
      <c r="F818" s="9"/>
    </row>
    <row r="819" spans="4:6" ht="14.5" customHeight="1">
      <c r="D819" s="154">
        <v>372</v>
      </c>
      <c r="E819" s="155">
        <v>1227.5999999999999</v>
      </c>
      <c r="F819" s="9"/>
    </row>
    <row r="820" spans="4:6" ht="14.5" customHeight="1">
      <c r="D820" s="154">
        <v>372</v>
      </c>
      <c r="E820" s="155">
        <v>1227.5999999999999</v>
      </c>
      <c r="F820" s="9"/>
    </row>
    <row r="821" spans="4:6" ht="14.5" customHeight="1">
      <c r="D821" s="154">
        <v>373</v>
      </c>
      <c r="E821" s="155">
        <v>1230.9000000000001</v>
      </c>
      <c r="F821" s="9"/>
    </row>
    <row r="822" spans="4:6" ht="14.5" customHeight="1">
      <c r="D822" s="154">
        <v>373</v>
      </c>
      <c r="E822" s="155">
        <v>1230.9000000000001</v>
      </c>
      <c r="F822" s="9"/>
    </row>
    <row r="823" spans="4:6" ht="14.5" customHeight="1">
      <c r="D823" s="154">
        <v>374</v>
      </c>
      <c r="E823" s="155">
        <v>1234.2</v>
      </c>
      <c r="F823" s="9"/>
    </row>
    <row r="824" spans="4:6" ht="14.5" customHeight="1">
      <c r="D824" s="154">
        <v>374</v>
      </c>
      <c r="E824" s="155">
        <v>1234.2</v>
      </c>
      <c r="F824" s="9"/>
    </row>
    <row r="825" spans="4:6" ht="14.5" customHeight="1">
      <c r="D825" s="154">
        <v>375</v>
      </c>
      <c r="E825" s="155">
        <v>1237.5</v>
      </c>
      <c r="F825" s="9"/>
    </row>
    <row r="826" spans="4:6" ht="14.5" customHeight="1">
      <c r="D826" s="154">
        <v>375</v>
      </c>
      <c r="E826" s="155">
        <v>1237.5</v>
      </c>
      <c r="F826" s="9"/>
    </row>
    <row r="827" spans="4:6" ht="14.5" customHeight="1">
      <c r="D827" s="154">
        <v>376</v>
      </c>
      <c r="E827" s="155">
        <v>1240.8</v>
      </c>
      <c r="F827" s="9"/>
    </row>
    <row r="828" spans="4:6" ht="14.5" customHeight="1">
      <c r="D828" s="154">
        <v>376</v>
      </c>
      <c r="E828" s="155">
        <v>1240.8</v>
      </c>
      <c r="F828" s="9"/>
    </row>
    <row r="829" spans="4:6" ht="14.5" customHeight="1">
      <c r="D829" s="154">
        <v>376</v>
      </c>
      <c r="E829" s="155">
        <v>1240.8</v>
      </c>
      <c r="F829" s="9"/>
    </row>
    <row r="830" spans="4:6" ht="14.5" customHeight="1">
      <c r="D830" s="154">
        <v>377</v>
      </c>
      <c r="E830" s="155">
        <v>1244.0999999999999</v>
      </c>
      <c r="F830" s="9"/>
    </row>
    <row r="831" spans="4:6" ht="14.5" customHeight="1">
      <c r="D831" s="154">
        <v>377</v>
      </c>
      <c r="E831" s="155">
        <v>1244.0999999999999</v>
      </c>
      <c r="F831" s="9"/>
    </row>
    <row r="832" spans="4:6" ht="14.5" customHeight="1">
      <c r="D832" s="154">
        <v>378</v>
      </c>
      <c r="E832" s="155">
        <v>1247.4000000000001</v>
      </c>
      <c r="F832" s="9"/>
    </row>
    <row r="833" spans="4:6" ht="14.5" customHeight="1">
      <c r="D833" s="154">
        <v>378</v>
      </c>
      <c r="E833" s="155">
        <v>1247.4000000000001</v>
      </c>
      <c r="F833" s="9"/>
    </row>
    <row r="834" spans="4:6" ht="14.5" customHeight="1">
      <c r="D834" s="154">
        <v>379</v>
      </c>
      <c r="E834" s="155">
        <v>1250.7</v>
      </c>
      <c r="F834" s="9"/>
    </row>
    <row r="835" spans="4:6" ht="14.5" customHeight="1">
      <c r="D835" s="154">
        <v>379</v>
      </c>
      <c r="E835" s="155">
        <v>1250.7</v>
      </c>
      <c r="F835" s="9"/>
    </row>
    <row r="836" spans="4:6" ht="14.5" customHeight="1">
      <c r="D836" s="154">
        <v>380</v>
      </c>
      <c r="E836" s="155">
        <v>1250.2</v>
      </c>
      <c r="F836" s="9"/>
    </row>
    <row r="837" spans="4:6" ht="14.5" customHeight="1">
      <c r="D837" s="154">
        <v>380</v>
      </c>
      <c r="E837" s="155">
        <v>1250.2</v>
      </c>
      <c r="F837" s="9"/>
    </row>
    <row r="838" spans="4:6" ht="14.5" customHeight="1">
      <c r="D838" s="154">
        <v>380</v>
      </c>
      <c r="E838" s="155">
        <v>1250.2</v>
      </c>
      <c r="F838" s="9"/>
    </row>
    <row r="839" spans="4:6" ht="14.5" customHeight="1">
      <c r="D839" s="154">
        <v>381</v>
      </c>
      <c r="E839" s="155">
        <v>1253.49</v>
      </c>
      <c r="F839" s="9"/>
    </row>
    <row r="840" spans="4:6" ht="14.5" customHeight="1">
      <c r="D840" s="154">
        <v>381</v>
      </c>
      <c r="E840" s="155">
        <v>1253.49</v>
      </c>
      <c r="F840" s="9"/>
    </row>
    <row r="841" spans="4:6" ht="14.5" customHeight="1">
      <c r="D841" s="154">
        <v>382</v>
      </c>
      <c r="E841" s="155">
        <v>1256.78</v>
      </c>
      <c r="F841" s="9"/>
    </row>
    <row r="842" spans="4:6" ht="14.5" customHeight="1">
      <c r="D842" s="154">
        <v>382</v>
      </c>
      <c r="E842" s="155">
        <v>1256.78</v>
      </c>
      <c r="F842" s="9"/>
    </row>
    <row r="843" spans="4:6" ht="14.5" customHeight="1">
      <c r="D843" s="154">
        <v>383</v>
      </c>
      <c r="E843" s="155">
        <v>1260.07</v>
      </c>
      <c r="F843" s="9"/>
    </row>
    <row r="844" spans="4:6" ht="14.5" customHeight="1">
      <c r="D844" s="154">
        <v>383</v>
      </c>
      <c r="E844" s="155">
        <v>1260.07</v>
      </c>
      <c r="F844" s="9"/>
    </row>
    <row r="845" spans="4:6" ht="14.5" customHeight="1">
      <c r="D845" s="154">
        <v>384</v>
      </c>
      <c r="E845" s="155">
        <v>1263.3599999999999</v>
      </c>
      <c r="F845" s="9"/>
    </row>
    <row r="846" spans="4:6" ht="14.5" customHeight="1">
      <c r="D846" s="154">
        <v>384</v>
      </c>
      <c r="E846" s="155">
        <v>1263.3599999999999</v>
      </c>
      <c r="F846" s="9"/>
    </row>
    <row r="847" spans="4:6" ht="14.5" customHeight="1">
      <c r="D847" s="154">
        <v>385</v>
      </c>
      <c r="E847" s="155">
        <v>1266.6500000000001</v>
      </c>
      <c r="F847" s="9"/>
    </row>
    <row r="848" spans="4:6" ht="14.5" customHeight="1">
      <c r="D848" s="154">
        <v>385</v>
      </c>
      <c r="E848" s="155">
        <v>1266.6500000000001</v>
      </c>
      <c r="F848" s="9"/>
    </row>
    <row r="849" spans="4:6" ht="14.5" customHeight="1">
      <c r="D849" s="154">
        <v>385</v>
      </c>
      <c r="E849" s="155">
        <v>1266.6500000000001</v>
      </c>
      <c r="F849" s="9"/>
    </row>
    <row r="850" spans="4:6" ht="14.5" customHeight="1">
      <c r="D850" s="154">
        <v>386</v>
      </c>
      <c r="E850" s="155">
        <v>1269.94</v>
      </c>
      <c r="F850" s="9"/>
    </row>
    <row r="851" spans="4:6" ht="14.5" customHeight="1">
      <c r="D851" s="154">
        <v>386</v>
      </c>
      <c r="E851" s="155">
        <v>1269.94</v>
      </c>
      <c r="F851" s="9"/>
    </row>
    <row r="852" spans="4:6" ht="14.5" customHeight="1">
      <c r="D852" s="154">
        <v>387</v>
      </c>
      <c r="E852" s="155">
        <v>1273.23</v>
      </c>
      <c r="F852" s="9"/>
    </row>
    <row r="853" spans="4:6" ht="14.5" customHeight="1">
      <c r="D853" s="154">
        <v>387</v>
      </c>
      <c r="E853" s="155">
        <v>1273.23</v>
      </c>
      <c r="F853" s="9"/>
    </row>
    <row r="854" spans="4:6" ht="14.5" customHeight="1">
      <c r="D854" s="154">
        <v>388</v>
      </c>
      <c r="E854" s="155">
        <v>1276.52</v>
      </c>
      <c r="F854" s="9"/>
    </row>
    <row r="855" spans="4:6" ht="14.5" customHeight="1">
      <c r="D855" s="154">
        <v>388</v>
      </c>
      <c r="E855" s="155">
        <v>1276.52</v>
      </c>
      <c r="F855" s="9"/>
    </row>
    <row r="856" spans="4:6" ht="14.5" customHeight="1">
      <c r="D856" s="154">
        <v>389</v>
      </c>
      <c r="E856" s="155">
        <v>1279.81</v>
      </c>
      <c r="F856" s="9"/>
    </row>
    <row r="857" spans="4:6" ht="14.5" customHeight="1">
      <c r="D857" s="154">
        <v>389</v>
      </c>
      <c r="E857" s="155">
        <v>1279.81</v>
      </c>
      <c r="F857" s="9"/>
    </row>
    <row r="858" spans="4:6" ht="14.5" customHeight="1">
      <c r="D858" s="154">
        <v>390</v>
      </c>
      <c r="E858" s="155">
        <v>1279.2</v>
      </c>
      <c r="F858" s="9"/>
    </row>
    <row r="859" spans="4:6" ht="14.5" customHeight="1">
      <c r="D859" s="154">
        <v>390</v>
      </c>
      <c r="E859" s="155">
        <v>1279.2</v>
      </c>
      <c r="F859" s="9"/>
    </row>
    <row r="860" spans="4:6" ht="14.5" customHeight="1">
      <c r="D860" s="154">
        <v>390</v>
      </c>
      <c r="E860" s="155">
        <v>1279.2</v>
      </c>
      <c r="F860" s="9"/>
    </row>
    <row r="861" spans="4:6" ht="14.5" customHeight="1">
      <c r="D861" s="154">
        <v>391</v>
      </c>
      <c r="E861" s="155">
        <v>1282.48</v>
      </c>
      <c r="F861" s="9"/>
    </row>
    <row r="862" spans="4:6" ht="14.5" customHeight="1">
      <c r="D862" s="154">
        <v>391</v>
      </c>
      <c r="E862" s="155">
        <v>1282.48</v>
      </c>
      <c r="F862" s="9"/>
    </row>
    <row r="863" spans="4:6" ht="14.5" customHeight="1">
      <c r="D863" s="154">
        <v>392</v>
      </c>
      <c r="E863" s="155">
        <v>1285.76</v>
      </c>
      <c r="F863" s="9"/>
    </row>
    <row r="864" spans="4:6" ht="14.5" customHeight="1">
      <c r="D864" s="154">
        <v>392</v>
      </c>
      <c r="E864" s="155">
        <v>1285.76</v>
      </c>
      <c r="F864" s="9"/>
    </row>
    <row r="865" spans="4:6" ht="14.5" customHeight="1">
      <c r="D865" s="154">
        <v>393</v>
      </c>
      <c r="E865" s="155">
        <v>1289.04</v>
      </c>
      <c r="F865" s="9"/>
    </row>
    <row r="866" spans="4:6" ht="14.5" customHeight="1">
      <c r="D866" s="154">
        <v>393</v>
      </c>
      <c r="E866" s="155">
        <v>1289.04</v>
      </c>
      <c r="F866" s="9"/>
    </row>
    <row r="867" spans="4:6" ht="14.5" customHeight="1">
      <c r="D867" s="154">
        <v>394</v>
      </c>
      <c r="E867" s="155">
        <v>1292.32</v>
      </c>
      <c r="F867" s="9"/>
    </row>
    <row r="868" spans="4:6" ht="14.5" customHeight="1">
      <c r="D868" s="154">
        <v>394</v>
      </c>
      <c r="E868" s="155">
        <v>1292.32</v>
      </c>
      <c r="F868" s="9"/>
    </row>
    <row r="869" spans="4:6" ht="14.5" customHeight="1">
      <c r="D869" s="154">
        <v>395</v>
      </c>
      <c r="E869" s="155">
        <v>1295.5999999999999</v>
      </c>
      <c r="F869" s="9"/>
    </row>
    <row r="870" spans="4:6" ht="14.5" customHeight="1">
      <c r="D870" s="154">
        <v>395</v>
      </c>
      <c r="E870" s="155">
        <v>1295.5999999999999</v>
      </c>
      <c r="F870" s="9"/>
    </row>
    <row r="871" spans="4:6" ht="14.5" customHeight="1">
      <c r="D871" s="154">
        <v>395</v>
      </c>
      <c r="E871" s="155">
        <v>1295.5999999999999</v>
      </c>
      <c r="F871" s="9"/>
    </row>
    <row r="872" spans="4:6" ht="14.5" customHeight="1">
      <c r="D872" s="154">
        <v>396</v>
      </c>
      <c r="E872" s="155">
        <v>1298.8800000000001</v>
      </c>
      <c r="F872" s="9"/>
    </row>
    <row r="873" spans="4:6" ht="14.5" customHeight="1">
      <c r="D873" s="154">
        <v>396</v>
      </c>
      <c r="E873" s="155">
        <v>1298.8800000000001</v>
      </c>
      <c r="F873" s="9"/>
    </row>
    <row r="874" spans="4:6" ht="14.5" customHeight="1">
      <c r="D874" s="154">
        <v>397</v>
      </c>
      <c r="E874" s="155">
        <v>1302.1600000000001</v>
      </c>
      <c r="F874" s="9"/>
    </row>
    <row r="875" spans="4:6" ht="14.5" customHeight="1">
      <c r="D875" s="154">
        <v>397</v>
      </c>
      <c r="E875" s="155">
        <v>1302.1600000000001</v>
      </c>
      <c r="F875" s="9"/>
    </row>
    <row r="876" spans="4:6" ht="14.5" customHeight="1">
      <c r="D876" s="154">
        <v>398</v>
      </c>
      <c r="E876" s="155">
        <v>1305.44</v>
      </c>
      <c r="F876" s="9"/>
    </row>
    <row r="877" spans="4:6" ht="14.5" customHeight="1">
      <c r="D877" s="154">
        <v>398</v>
      </c>
      <c r="E877" s="155">
        <v>1305.44</v>
      </c>
      <c r="F877" s="9"/>
    </row>
    <row r="878" spans="4:6" ht="14.5" customHeight="1">
      <c r="D878" s="154">
        <v>399</v>
      </c>
      <c r="E878" s="155">
        <v>1308.72</v>
      </c>
      <c r="F878" s="9"/>
    </row>
    <row r="879" spans="4:6" ht="14.5" customHeight="1">
      <c r="D879" s="154">
        <v>399</v>
      </c>
      <c r="E879" s="155">
        <v>1308.72</v>
      </c>
      <c r="F879" s="9"/>
    </row>
    <row r="880" spans="4:6" ht="14.5" customHeight="1">
      <c r="D880" s="154">
        <v>400</v>
      </c>
      <c r="E880" s="155">
        <v>1308</v>
      </c>
      <c r="F880" s="9"/>
    </row>
    <row r="881" spans="4:6" ht="14.5" customHeight="1">
      <c r="D881" s="154">
        <v>400</v>
      </c>
      <c r="E881" s="155">
        <v>1308</v>
      </c>
      <c r="F881" s="9"/>
    </row>
    <row r="882" spans="4:6" ht="14.5" customHeight="1">
      <c r="D882" s="154">
        <v>400</v>
      </c>
      <c r="E882" s="155">
        <v>1308</v>
      </c>
      <c r="F882" s="9"/>
    </row>
    <row r="883" spans="4:6" ht="14.5" customHeight="1">
      <c r="D883" s="154">
        <v>401</v>
      </c>
      <c r="E883" s="155">
        <v>1311.27</v>
      </c>
      <c r="F883" s="9"/>
    </row>
    <row r="884" spans="4:6" ht="14.5" customHeight="1">
      <c r="D884" s="154">
        <v>401</v>
      </c>
      <c r="E884" s="155">
        <v>1311.27</v>
      </c>
      <c r="F884" s="9"/>
    </row>
    <row r="885" spans="4:6" ht="14.5" customHeight="1">
      <c r="D885" s="154">
        <v>402</v>
      </c>
      <c r="E885" s="155">
        <v>1314.54</v>
      </c>
      <c r="F885" s="9"/>
    </row>
    <row r="886" spans="4:6" ht="14.5" customHeight="1">
      <c r="D886" s="154">
        <v>402</v>
      </c>
      <c r="E886" s="155">
        <v>1314.54</v>
      </c>
      <c r="F886" s="9"/>
    </row>
    <row r="887" spans="4:6" ht="14.5" customHeight="1">
      <c r="D887" s="154">
        <v>403</v>
      </c>
      <c r="E887" s="155">
        <v>1317.81</v>
      </c>
      <c r="F887" s="9"/>
    </row>
    <row r="888" spans="4:6" ht="14.5" customHeight="1">
      <c r="D888" s="154">
        <v>403</v>
      </c>
      <c r="E888" s="155">
        <v>1317.81</v>
      </c>
      <c r="F888" s="9"/>
    </row>
    <row r="889" spans="4:6" ht="14.5" customHeight="1">
      <c r="D889" s="154">
        <v>404</v>
      </c>
      <c r="E889" s="155">
        <v>1321.08</v>
      </c>
      <c r="F889" s="9"/>
    </row>
    <row r="890" spans="4:6" ht="14.5" customHeight="1">
      <c r="D890" s="154">
        <v>404</v>
      </c>
      <c r="E890" s="155">
        <v>1321.08</v>
      </c>
      <c r="F890" s="9"/>
    </row>
    <row r="891" spans="4:6" ht="14.5" customHeight="1">
      <c r="D891" s="154">
        <v>405</v>
      </c>
      <c r="E891" s="155">
        <v>1324.35</v>
      </c>
      <c r="F891" s="9"/>
    </row>
    <row r="892" spans="4:6" ht="14.5" customHeight="1">
      <c r="D892" s="154">
        <v>405</v>
      </c>
      <c r="E892" s="155">
        <v>1324.35</v>
      </c>
      <c r="F892" s="9"/>
    </row>
    <row r="893" spans="4:6" ht="14.5" customHeight="1">
      <c r="D893" s="154">
        <v>405</v>
      </c>
      <c r="E893" s="155">
        <v>1324.35</v>
      </c>
      <c r="F893" s="9"/>
    </row>
    <row r="894" spans="4:6" ht="14.5" customHeight="1">
      <c r="D894" s="154">
        <v>406</v>
      </c>
      <c r="E894" s="155">
        <v>1327.62</v>
      </c>
      <c r="F894" s="9"/>
    </row>
    <row r="895" spans="4:6" ht="14.5" customHeight="1">
      <c r="D895" s="154">
        <v>406</v>
      </c>
      <c r="E895" s="155">
        <v>1327.62</v>
      </c>
      <c r="F895" s="9"/>
    </row>
    <row r="896" spans="4:6" ht="14.5" customHeight="1">
      <c r="D896" s="154">
        <v>407</v>
      </c>
      <c r="E896" s="155">
        <v>1330.89</v>
      </c>
      <c r="F896" s="9"/>
    </row>
    <row r="897" spans="4:6" ht="14.5" customHeight="1">
      <c r="D897" s="154">
        <v>407</v>
      </c>
      <c r="E897" s="155">
        <v>1330.89</v>
      </c>
      <c r="F897" s="9"/>
    </row>
    <row r="898" spans="4:6" ht="14.5" customHeight="1">
      <c r="D898" s="154">
        <v>408</v>
      </c>
      <c r="E898" s="155">
        <v>1334.16</v>
      </c>
      <c r="F898" s="9"/>
    </row>
    <row r="899" spans="4:6" ht="14.5" customHeight="1">
      <c r="D899" s="154">
        <v>408</v>
      </c>
      <c r="E899" s="155">
        <v>1334.16</v>
      </c>
      <c r="F899" s="9"/>
    </row>
    <row r="900" spans="4:6" ht="14.5" customHeight="1">
      <c r="D900" s="154">
        <v>409</v>
      </c>
      <c r="E900" s="155">
        <v>1337.43</v>
      </c>
      <c r="F900" s="9"/>
    </row>
    <row r="901" spans="4:6" ht="14.5" customHeight="1">
      <c r="D901" s="154">
        <v>409</v>
      </c>
      <c r="E901" s="155">
        <v>1337.43</v>
      </c>
      <c r="F901" s="9"/>
    </row>
    <row r="902" spans="4:6" ht="14.5" customHeight="1">
      <c r="D902" s="154">
        <v>410</v>
      </c>
      <c r="E902" s="155">
        <v>1336.6</v>
      </c>
      <c r="F902" s="9"/>
    </row>
    <row r="903" spans="4:6" ht="14.5" customHeight="1">
      <c r="D903" s="154">
        <v>410</v>
      </c>
      <c r="E903" s="155">
        <v>1336.6</v>
      </c>
      <c r="F903" s="9"/>
    </row>
    <row r="904" spans="4:6" ht="14.5" customHeight="1">
      <c r="D904" s="154">
        <v>410</v>
      </c>
      <c r="E904" s="155">
        <v>1336.6</v>
      </c>
      <c r="F904" s="9"/>
    </row>
    <row r="905" spans="4:6" ht="14.5" customHeight="1">
      <c r="D905" s="154">
        <v>411</v>
      </c>
      <c r="E905" s="155">
        <v>1339.86</v>
      </c>
      <c r="F905" s="9"/>
    </row>
    <row r="906" spans="4:6" ht="14.5" customHeight="1">
      <c r="D906" s="154">
        <v>411</v>
      </c>
      <c r="E906" s="155">
        <v>1339.86</v>
      </c>
      <c r="F906" s="9"/>
    </row>
    <row r="907" spans="4:6" ht="14.5" customHeight="1">
      <c r="D907" s="154">
        <v>412</v>
      </c>
      <c r="E907" s="155">
        <v>1343.12</v>
      </c>
      <c r="F907" s="9"/>
    </row>
    <row r="908" spans="4:6" ht="14.5" customHeight="1">
      <c r="D908" s="154">
        <v>412</v>
      </c>
      <c r="E908" s="155">
        <v>1343.12</v>
      </c>
      <c r="F908" s="9"/>
    </row>
    <row r="909" spans="4:6" ht="14.5" customHeight="1">
      <c r="D909" s="154">
        <v>413</v>
      </c>
      <c r="E909" s="155">
        <v>1346.38</v>
      </c>
      <c r="F909" s="9"/>
    </row>
    <row r="910" spans="4:6" ht="14.5" customHeight="1">
      <c r="D910" s="154">
        <v>413</v>
      </c>
      <c r="E910" s="155">
        <v>1346.38</v>
      </c>
      <c r="F910" s="9"/>
    </row>
    <row r="911" spans="4:6" ht="14.5" customHeight="1">
      <c r="D911" s="154">
        <v>414</v>
      </c>
      <c r="E911" s="155">
        <v>1349.64</v>
      </c>
      <c r="F911" s="9"/>
    </row>
    <row r="912" spans="4:6" ht="14.5" customHeight="1">
      <c r="D912" s="154">
        <v>414</v>
      </c>
      <c r="E912" s="155">
        <v>1349.64</v>
      </c>
      <c r="F912" s="9"/>
    </row>
    <row r="913" spans="4:6" ht="14.5" customHeight="1">
      <c r="D913" s="154">
        <v>415</v>
      </c>
      <c r="E913" s="155">
        <v>1352.9</v>
      </c>
      <c r="F913" s="9"/>
    </row>
    <row r="914" spans="4:6" ht="14.5" customHeight="1">
      <c r="D914" s="154">
        <v>415</v>
      </c>
      <c r="E914" s="155">
        <v>1352.9</v>
      </c>
      <c r="F914" s="9"/>
    </row>
    <row r="915" spans="4:6" ht="14.5" customHeight="1">
      <c r="D915" s="154">
        <v>415</v>
      </c>
      <c r="E915" s="155">
        <v>1352.9</v>
      </c>
      <c r="F915" s="9"/>
    </row>
    <row r="916" spans="4:6" ht="14.5" customHeight="1">
      <c r="D916" s="154">
        <v>416</v>
      </c>
      <c r="E916" s="155">
        <v>1356.16</v>
      </c>
      <c r="F916" s="9"/>
    </row>
    <row r="917" spans="4:6" ht="14.5" customHeight="1">
      <c r="D917" s="154">
        <v>416</v>
      </c>
      <c r="E917" s="155">
        <v>1356.16</v>
      </c>
      <c r="F917" s="9"/>
    </row>
    <row r="918" spans="4:6" ht="14.5" customHeight="1">
      <c r="D918" s="154">
        <v>417</v>
      </c>
      <c r="E918" s="155">
        <v>1359.42</v>
      </c>
      <c r="F918" s="9"/>
    </row>
    <row r="919" spans="4:6" ht="14.5" customHeight="1">
      <c r="D919" s="154">
        <v>417</v>
      </c>
      <c r="E919" s="155">
        <v>1359.42</v>
      </c>
      <c r="F919" s="9"/>
    </row>
    <row r="920" spans="4:6" ht="14.5" customHeight="1">
      <c r="D920" s="154">
        <v>418</v>
      </c>
      <c r="E920" s="155">
        <v>1362.68</v>
      </c>
      <c r="F920" s="9"/>
    </row>
    <row r="921" spans="4:6" ht="14.5" customHeight="1">
      <c r="D921" s="154">
        <v>418</v>
      </c>
      <c r="E921" s="155">
        <v>1362.68</v>
      </c>
      <c r="F921" s="9"/>
    </row>
    <row r="922" spans="4:6" ht="14.5" customHeight="1">
      <c r="D922" s="154">
        <v>419</v>
      </c>
      <c r="E922" s="155">
        <v>1365.94</v>
      </c>
      <c r="F922" s="9"/>
    </row>
    <row r="923" spans="4:6" ht="14.5" customHeight="1">
      <c r="D923" s="154">
        <v>419</v>
      </c>
      <c r="E923" s="155">
        <v>1365.94</v>
      </c>
      <c r="F923" s="9"/>
    </row>
    <row r="924" spans="4:6" ht="14.5" customHeight="1">
      <c r="D924" s="154">
        <v>420</v>
      </c>
      <c r="E924" s="155">
        <v>1365</v>
      </c>
      <c r="F924" s="9"/>
    </row>
    <row r="925" spans="4:6" ht="14.5" customHeight="1">
      <c r="D925" s="154">
        <v>420</v>
      </c>
      <c r="E925" s="155">
        <v>1365</v>
      </c>
      <c r="F925" s="9"/>
    </row>
    <row r="926" spans="4:6" ht="14.5" customHeight="1">
      <c r="D926" s="154">
        <v>420</v>
      </c>
      <c r="E926" s="155">
        <v>1365</v>
      </c>
      <c r="F926" s="9"/>
    </row>
    <row r="927" spans="4:6" ht="14.5" customHeight="1">
      <c r="D927" s="154">
        <v>421</v>
      </c>
      <c r="E927" s="155">
        <v>1368.25</v>
      </c>
      <c r="F927" s="9"/>
    </row>
    <row r="928" spans="4:6" ht="14.5" customHeight="1">
      <c r="D928" s="154">
        <v>421</v>
      </c>
      <c r="E928" s="155">
        <v>1368.25</v>
      </c>
      <c r="F928" s="9"/>
    </row>
    <row r="929" spans="4:6" ht="14.5" customHeight="1">
      <c r="D929" s="154">
        <v>422</v>
      </c>
      <c r="E929" s="155">
        <v>1371.5</v>
      </c>
      <c r="F929" s="9"/>
    </row>
    <row r="930" spans="4:6" ht="14.5" customHeight="1">
      <c r="D930" s="154">
        <v>422</v>
      </c>
      <c r="E930" s="155">
        <v>1371.5</v>
      </c>
      <c r="F930" s="9"/>
    </row>
    <row r="931" spans="4:6" ht="14.5" customHeight="1">
      <c r="D931" s="154">
        <v>423</v>
      </c>
      <c r="E931" s="155">
        <v>1374.75</v>
      </c>
      <c r="F931" s="9"/>
    </row>
    <row r="932" spans="4:6" ht="14.5" customHeight="1">
      <c r="D932" s="154">
        <v>423</v>
      </c>
      <c r="E932" s="155">
        <v>1374.75</v>
      </c>
      <c r="F932" s="9"/>
    </row>
    <row r="933" spans="4:6" ht="14.5" customHeight="1">
      <c r="D933" s="154">
        <v>424</v>
      </c>
      <c r="E933" s="155">
        <v>1378</v>
      </c>
      <c r="F933" s="9"/>
    </row>
    <row r="934" spans="4:6" ht="14.5" customHeight="1">
      <c r="D934" s="154">
        <v>424</v>
      </c>
      <c r="E934" s="155">
        <v>1378</v>
      </c>
      <c r="F934" s="9"/>
    </row>
    <row r="935" spans="4:6" ht="14.5" customHeight="1">
      <c r="D935" s="154">
        <v>425</v>
      </c>
      <c r="E935" s="155">
        <v>1381.25</v>
      </c>
      <c r="F935" s="9"/>
    </row>
    <row r="936" spans="4:6" ht="14.5" customHeight="1">
      <c r="D936" s="154">
        <v>425</v>
      </c>
      <c r="E936" s="155">
        <v>1381.25</v>
      </c>
      <c r="F936" s="9"/>
    </row>
    <row r="937" spans="4:6" ht="14.5" customHeight="1">
      <c r="D937" s="154">
        <v>425</v>
      </c>
      <c r="E937" s="155">
        <v>1381.25</v>
      </c>
      <c r="F937" s="9"/>
    </row>
    <row r="938" spans="4:6" ht="14.5" customHeight="1">
      <c r="D938" s="154">
        <v>426</v>
      </c>
      <c r="E938" s="155">
        <v>1384.5</v>
      </c>
      <c r="F938" s="9"/>
    </row>
    <row r="939" spans="4:6" ht="14.5" customHeight="1">
      <c r="D939" s="154">
        <v>426</v>
      </c>
      <c r="E939" s="155">
        <v>1384.5</v>
      </c>
      <c r="F939" s="9"/>
    </row>
    <row r="940" spans="4:6" ht="14.5" customHeight="1">
      <c r="D940" s="154">
        <v>427</v>
      </c>
      <c r="E940" s="155">
        <v>1387.75</v>
      </c>
      <c r="F940" s="9"/>
    </row>
    <row r="941" spans="4:6" ht="14.5" customHeight="1">
      <c r="D941" s="154">
        <v>427</v>
      </c>
      <c r="E941" s="155">
        <v>1387.75</v>
      </c>
      <c r="F941" s="9"/>
    </row>
    <row r="942" spans="4:6" ht="14.5" customHeight="1">
      <c r="D942" s="154">
        <v>428</v>
      </c>
      <c r="E942" s="155">
        <v>1391</v>
      </c>
      <c r="F942" s="9"/>
    </row>
    <row r="943" spans="4:6" ht="14.5" customHeight="1">
      <c r="D943" s="154">
        <v>428</v>
      </c>
      <c r="E943" s="155">
        <v>1391</v>
      </c>
      <c r="F943" s="9"/>
    </row>
    <row r="944" spans="4:6" ht="14.5" customHeight="1">
      <c r="D944" s="154">
        <v>429</v>
      </c>
      <c r="E944" s="155">
        <v>1394.25</v>
      </c>
      <c r="F944" s="9"/>
    </row>
    <row r="945" spans="4:6" ht="14.5" customHeight="1">
      <c r="D945" s="154">
        <v>429</v>
      </c>
      <c r="E945" s="155">
        <v>1394.25</v>
      </c>
      <c r="F945" s="9"/>
    </row>
    <row r="946" spans="4:6" ht="14.5" customHeight="1">
      <c r="D946" s="154">
        <v>430</v>
      </c>
      <c r="E946" s="155">
        <v>1393.2</v>
      </c>
      <c r="F946" s="9"/>
    </row>
    <row r="947" spans="4:6" ht="14.5" customHeight="1">
      <c r="D947" s="154">
        <v>430</v>
      </c>
      <c r="E947" s="155">
        <v>1393.2</v>
      </c>
      <c r="F947" s="9"/>
    </row>
    <row r="948" spans="4:6" ht="14.5" customHeight="1">
      <c r="D948" s="154">
        <v>430</v>
      </c>
      <c r="E948" s="155">
        <v>1393.2</v>
      </c>
      <c r="F948" s="9"/>
    </row>
    <row r="949" spans="4:6" ht="14.5" customHeight="1">
      <c r="D949" s="154">
        <v>431</v>
      </c>
      <c r="E949" s="155">
        <v>1396.44</v>
      </c>
      <c r="F949" s="9"/>
    </row>
    <row r="950" spans="4:6" ht="14.5" customHeight="1">
      <c r="D950" s="154">
        <v>431</v>
      </c>
      <c r="E950" s="155">
        <v>1396.44</v>
      </c>
      <c r="F950" s="9"/>
    </row>
    <row r="951" spans="4:6" ht="14.5" customHeight="1">
      <c r="D951" s="154">
        <v>432</v>
      </c>
      <c r="E951" s="155">
        <v>1399.68</v>
      </c>
      <c r="F951" s="9"/>
    </row>
    <row r="952" spans="4:6" ht="14.5" customHeight="1">
      <c r="D952" s="154">
        <v>432</v>
      </c>
      <c r="E952" s="155">
        <v>1399.68</v>
      </c>
      <c r="F952" s="9"/>
    </row>
    <row r="953" spans="4:6" ht="14.5" customHeight="1">
      <c r="D953" s="154">
        <v>433</v>
      </c>
      <c r="E953" s="155">
        <v>1402.92</v>
      </c>
      <c r="F953" s="9"/>
    </row>
    <row r="954" spans="4:6" ht="14.5" customHeight="1">
      <c r="D954" s="154">
        <v>433</v>
      </c>
      <c r="E954" s="155">
        <v>1402.92</v>
      </c>
      <c r="F954" s="9"/>
    </row>
    <row r="955" spans="4:6" ht="14.5" customHeight="1">
      <c r="D955" s="154">
        <v>434</v>
      </c>
      <c r="E955" s="155">
        <v>1406.16</v>
      </c>
      <c r="F955" s="9"/>
    </row>
    <row r="956" spans="4:6" ht="14.5" customHeight="1">
      <c r="D956" s="154">
        <v>434</v>
      </c>
      <c r="E956" s="155">
        <v>1406.16</v>
      </c>
      <c r="F956" s="9"/>
    </row>
    <row r="957" spans="4:6" ht="14.5" customHeight="1">
      <c r="D957" s="154">
        <v>435</v>
      </c>
      <c r="E957" s="155">
        <v>1409.4</v>
      </c>
      <c r="F957" s="9"/>
    </row>
    <row r="958" spans="4:6" ht="14.5" customHeight="1">
      <c r="D958" s="154">
        <v>435</v>
      </c>
      <c r="E958" s="155">
        <v>1409.4</v>
      </c>
      <c r="F958" s="9"/>
    </row>
    <row r="959" spans="4:6" ht="14.5" customHeight="1">
      <c r="D959" s="154">
        <v>435</v>
      </c>
      <c r="E959" s="155">
        <v>1409.4</v>
      </c>
      <c r="F959" s="9"/>
    </row>
    <row r="960" spans="4:6" ht="14.5" customHeight="1">
      <c r="D960" s="154">
        <v>436</v>
      </c>
      <c r="E960" s="155">
        <v>1412.64</v>
      </c>
      <c r="F960" s="9"/>
    </row>
    <row r="961" spans="4:6" ht="14.5" customHeight="1">
      <c r="D961" s="154">
        <v>436</v>
      </c>
      <c r="E961" s="155">
        <v>1412.64</v>
      </c>
      <c r="F961" s="9"/>
    </row>
    <row r="962" spans="4:6" ht="14.5" customHeight="1">
      <c r="D962" s="154">
        <v>437</v>
      </c>
      <c r="E962" s="155">
        <v>1415.88</v>
      </c>
      <c r="F962" s="9"/>
    </row>
    <row r="963" spans="4:6" ht="14.5" customHeight="1">
      <c r="D963" s="154">
        <v>437</v>
      </c>
      <c r="E963" s="155">
        <v>1415.88</v>
      </c>
      <c r="F963" s="9"/>
    </row>
    <row r="964" spans="4:6" ht="14.5" customHeight="1">
      <c r="D964" s="154">
        <v>438</v>
      </c>
      <c r="E964" s="155">
        <v>1419.12</v>
      </c>
      <c r="F964" s="9"/>
    </row>
    <row r="965" spans="4:6" ht="14.5" customHeight="1">
      <c r="D965" s="154">
        <v>438</v>
      </c>
      <c r="E965" s="155">
        <v>1419.12</v>
      </c>
      <c r="F965" s="9"/>
    </row>
    <row r="966" spans="4:6" ht="14.5" customHeight="1">
      <c r="D966" s="154">
        <v>439</v>
      </c>
      <c r="E966" s="155">
        <v>1422.36</v>
      </c>
      <c r="F966" s="9"/>
    </row>
    <row r="967" spans="4:6" ht="14.5" customHeight="1">
      <c r="D967" s="154">
        <v>439</v>
      </c>
      <c r="E967" s="155">
        <v>1422.36</v>
      </c>
      <c r="F967" s="9"/>
    </row>
    <row r="968" spans="4:6" ht="14.5" customHeight="1">
      <c r="D968" s="154">
        <v>440</v>
      </c>
      <c r="E968" s="155">
        <v>1421.2</v>
      </c>
      <c r="F968" s="9"/>
    </row>
    <row r="969" spans="4:6" ht="14.5" customHeight="1">
      <c r="D969" s="154">
        <v>440</v>
      </c>
      <c r="E969" s="155">
        <v>1421.2</v>
      </c>
      <c r="F969" s="9"/>
    </row>
    <row r="970" spans="4:6" ht="14.5" customHeight="1">
      <c r="D970" s="154">
        <v>440</v>
      </c>
      <c r="E970" s="155">
        <v>1421.2</v>
      </c>
      <c r="F970" s="9"/>
    </row>
    <row r="971" spans="4:6" ht="14.5" customHeight="1">
      <c r="D971" s="154">
        <v>441</v>
      </c>
      <c r="E971" s="155">
        <v>1424.43</v>
      </c>
      <c r="F971" s="9"/>
    </row>
    <row r="972" spans="4:6" ht="14.5" customHeight="1">
      <c r="D972" s="154">
        <v>441</v>
      </c>
      <c r="E972" s="155">
        <v>1424.43</v>
      </c>
      <c r="F972" s="9"/>
    </row>
    <row r="973" spans="4:6" ht="14.5" customHeight="1">
      <c r="D973" s="154">
        <v>442</v>
      </c>
      <c r="E973" s="155">
        <v>1427.66</v>
      </c>
      <c r="F973" s="9"/>
    </row>
    <row r="974" spans="4:6" ht="14.5" customHeight="1">
      <c r="D974" s="154">
        <v>442</v>
      </c>
      <c r="E974" s="155">
        <v>1427.66</v>
      </c>
      <c r="F974" s="9"/>
    </row>
    <row r="975" spans="4:6" ht="14.5" customHeight="1">
      <c r="D975" s="154">
        <v>443</v>
      </c>
      <c r="E975" s="155">
        <v>1430.89</v>
      </c>
      <c r="F975" s="9"/>
    </row>
    <row r="976" spans="4:6" ht="14.5" customHeight="1">
      <c r="D976" s="154">
        <v>443</v>
      </c>
      <c r="E976" s="155">
        <v>1430.89</v>
      </c>
      <c r="F976" s="9"/>
    </row>
    <row r="977" spans="4:6" ht="14.5" customHeight="1">
      <c r="D977" s="154">
        <v>444</v>
      </c>
      <c r="E977" s="155">
        <v>1434.12</v>
      </c>
      <c r="F977" s="9"/>
    </row>
    <row r="978" spans="4:6" ht="14.5" customHeight="1">
      <c r="D978" s="154">
        <v>444</v>
      </c>
      <c r="E978" s="155">
        <v>1434.12</v>
      </c>
      <c r="F978" s="9"/>
    </row>
    <row r="979" spans="4:6" ht="14.5" customHeight="1">
      <c r="D979" s="154">
        <v>445</v>
      </c>
      <c r="E979" s="155">
        <v>1437.35</v>
      </c>
      <c r="F979" s="9"/>
    </row>
    <row r="980" spans="4:6" ht="14.5" customHeight="1">
      <c r="D980" s="154">
        <v>445</v>
      </c>
      <c r="E980" s="155">
        <v>1437.35</v>
      </c>
      <c r="F980" s="9"/>
    </row>
    <row r="981" spans="4:6" ht="14.5" customHeight="1">
      <c r="D981" s="154">
        <v>445</v>
      </c>
      <c r="E981" s="155">
        <v>1437.35</v>
      </c>
      <c r="F981" s="9"/>
    </row>
    <row r="982" spans="4:6" ht="14.5" customHeight="1">
      <c r="D982" s="154">
        <v>446</v>
      </c>
      <c r="E982" s="155">
        <v>1440.58</v>
      </c>
      <c r="F982" s="9"/>
    </row>
    <row r="983" spans="4:6" ht="14.5" customHeight="1">
      <c r="D983" s="154">
        <v>446</v>
      </c>
      <c r="E983" s="155">
        <v>1440.58</v>
      </c>
      <c r="F983" s="9"/>
    </row>
    <row r="984" spans="4:6" ht="14.5" customHeight="1">
      <c r="D984" s="154">
        <v>447</v>
      </c>
      <c r="E984" s="155">
        <v>1443.81</v>
      </c>
      <c r="F984" s="9"/>
    </row>
    <row r="985" spans="4:6" ht="14.5" customHeight="1">
      <c r="D985" s="154">
        <v>447</v>
      </c>
      <c r="E985" s="155">
        <v>1443.81</v>
      </c>
      <c r="F985" s="9"/>
    </row>
    <row r="986" spans="4:6" ht="14.5" customHeight="1">
      <c r="D986" s="154">
        <v>448</v>
      </c>
      <c r="E986" s="155">
        <v>1447.04</v>
      </c>
      <c r="F986" s="9"/>
    </row>
    <row r="987" spans="4:6" ht="14.5" customHeight="1">
      <c r="D987" s="154">
        <v>448</v>
      </c>
      <c r="E987" s="155">
        <v>1447.04</v>
      </c>
      <c r="F987" s="9"/>
    </row>
    <row r="988" spans="4:6" ht="14.5" customHeight="1">
      <c r="D988" s="154">
        <v>449</v>
      </c>
      <c r="E988" s="155">
        <v>1450.27</v>
      </c>
      <c r="F988" s="9"/>
    </row>
    <row r="989" spans="4:6" ht="14.5" customHeight="1">
      <c r="D989" s="154">
        <v>449</v>
      </c>
      <c r="E989" s="155">
        <v>1450.27</v>
      </c>
      <c r="F989" s="9"/>
    </row>
    <row r="990" spans="4:6" ht="14.5" customHeight="1">
      <c r="D990" s="154">
        <v>450</v>
      </c>
      <c r="E990" s="155">
        <v>1449</v>
      </c>
      <c r="F990" s="9"/>
    </row>
    <row r="991" spans="4:6" ht="14.5" customHeight="1">
      <c r="D991" s="154">
        <v>450</v>
      </c>
      <c r="E991" s="155">
        <v>1449</v>
      </c>
      <c r="F991" s="9"/>
    </row>
    <row r="992" spans="4:6" ht="14.5" customHeight="1">
      <c r="D992" s="154">
        <v>450</v>
      </c>
      <c r="E992" s="155">
        <v>1449</v>
      </c>
      <c r="F992" s="9"/>
    </row>
    <row r="993" spans="4:6" ht="14.5" customHeight="1">
      <c r="D993" s="154">
        <v>451</v>
      </c>
      <c r="E993" s="155">
        <v>1452.22</v>
      </c>
      <c r="F993" s="9"/>
    </row>
    <row r="994" spans="4:6" ht="14.5" customHeight="1">
      <c r="D994" s="154">
        <v>451</v>
      </c>
      <c r="E994" s="155">
        <v>1452.22</v>
      </c>
      <c r="F994" s="9"/>
    </row>
    <row r="995" spans="4:6" ht="14.5" customHeight="1">
      <c r="D995" s="154">
        <v>452</v>
      </c>
      <c r="E995" s="155">
        <v>1455.44</v>
      </c>
      <c r="F995" s="9"/>
    </row>
    <row r="996" spans="4:6" ht="14.5" customHeight="1">
      <c r="D996" s="154">
        <v>452</v>
      </c>
      <c r="E996" s="155">
        <v>1455.44</v>
      </c>
      <c r="F996" s="9"/>
    </row>
    <row r="997" spans="4:6" ht="14.5" customHeight="1">
      <c r="D997" s="154">
        <v>453</v>
      </c>
      <c r="E997" s="155">
        <v>1458.66</v>
      </c>
      <c r="F997" s="9"/>
    </row>
    <row r="998" spans="4:6" ht="14.5" customHeight="1">
      <c r="D998" s="154">
        <v>453</v>
      </c>
      <c r="E998" s="155">
        <v>1458.66</v>
      </c>
      <c r="F998" s="9"/>
    </row>
    <row r="999" spans="4:6" ht="14.5" customHeight="1">
      <c r="D999" s="154">
        <v>454</v>
      </c>
      <c r="E999" s="155">
        <v>1461.88</v>
      </c>
      <c r="F999" s="9"/>
    </row>
    <row r="1000" spans="4:6" ht="14.5" customHeight="1">
      <c r="D1000" s="154">
        <v>454</v>
      </c>
      <c r="E1000" s="155">
        <v>1461.88</v>
      </c>
      <c r="F1000" s="9"/>
    </row>
    <row r="1001" spans="4:6" ht="14.5" customHeight="1">
      <c r="D1001" s="72">
        <v>454</v>
      </c>
      <c r="E1001" s="155">
        <v>1461.88</v>
      </c>
    </row>
    <row r="1002" spans="4:6" ht="14.5" customHeight="1">
      <c r="D1002" s="72">
        <v>455</v>
      </c>
      <c r="E1002" s="155">
        <v>1465.1</v>
      </c>
      <c r="F1002" s="3">
        <v>3.99</v>
      </c>
    </row>
    <row r="1003" spans="4:6" ht="14.5" customHeight="1">
      <c r="D1003" s="72">
        <v>455</v>
      </c>
      <c r="E1003" s="155">
        <v>1465.1</v>
      </c>
    </row>
    <row r="1004" spans="4:6" ht="14.5" customHeight="1">
      <c r="D1004" s="72">
        <v>456</v>
      </c>
      <c r="E1004" s="155">
        <v>1468.32</v>
      </c>
    </row>
    <row r="1005" spans="4:6" ht="14.5" customHeight="1">
      <c r="D1005" s="72">
        <v>456</v>
      </c>
      <c r="E1005" s="155">
        <v>1468.32</v>
      </c>
    </row>
    <row r="1006" spans="4:6" ht="14.5" customHeight="1">
      <c r="D1006" s="72">
        <v>457</v>
      </c>
      <c r="E1006" s="155">
        <v>1471.54</v>
      </c>
    </row>
    <row r="1007" spans="4:6" ht="14.5" customHeight="1">
      <c r="D1007" s="72">
        <v>457</v>
      </c>
      <c r="E1007" s="155">
        <v>1471.54</v>
      </c>
    </row>
    <row r="1008" spans="4:6" ht="14.5" customHeight="1">
      <c r="D1008" s="72">
        <v>458</v>
      </c>
      <c r="E1008" s="155">
        <v>1474.76</v>
      </c>
    </row>
    <row r="1009" spans="4:5" ht="14.5" customHeight="1">
      <c r="D1009" s="72">
        <v>458</v>
      </c>
      <c r="E1009" s="155">
        <v>1474.76</v>
      </c>
    </row>
    <row r="1010" spans="4:5" ht="14.5" customHeight="1">
      <c r="D1010" s="72">
        <v>459</v>
      </c>
      <c r="E1010" s="155">
        <v>1477.98</v>
      </c>
    </row>
    <row r="1011" spans="4:5" ht="14.5" customHeight="1">
      <c r="D1011" s="72">
        <v>459</v>
      </c>
      <c r="E1011" s="155">
        <v>1477.98</v>
      </c>
    </row>
    <row r="1012" spans="4:5" ht="14.5" customHeight="1">
      <c r="D1012" s="72">
        <v>459</v>
      </c>
      <c r="E1012" s="155">
        <v>1477.98</v>
      </c>
    </row>
    <row r="1013" spans="4:5" ht="14.5" customHeight="1">
      <c r="D1013" s="72">
        <v>460</v>
      </c>
      <c r="E1013" s="155">
        <v>1481.2</v>
      </c>
    </row>
    <row r="1014" spans="4:5" ht="14.5" customHeight="1">
      <c r="D1014" s="72">
        <v>460</v>
      </c>
      <c r="E1014" s="155">
        <v>1476.6</v>
      </c>
    </row>
    <row r="1015" spans="4:5" ht="14.5" customHeight="1">
      <c r="D1015" s="72">
        <v>461</v>
      </c>
      <c r="E1015" s="155">
        <v>1479.81</v>
      </c>
    </row>
    <row r="1016" spans="4:5" ht="14.5" customHeight="1">
      <c r="D1016" s="72">
        <v>461</v>
      </c>
      <c r="E1016" s="155">
        <v>1479.81</v>
      </c>
    </row>
    <row r="1017" spans="4:5" ht="14.5" customHeight="1">
      <c r="D1017" s="72">
        <v>462</v>
      </c>
      <c r="E1017" s="155">
        <v>1483.02</v>
      </c>
    </row>
    <row r="1018" spans="4:5" ht="14.5" customHeight="1">
      <c r="D1018" s="72">
        <v>462</v>
      </c>
      <c r="E1018" s="155">
        <v>1483.02</v>
      </c>
    </row>
    <row r="1019" spans="4:5" ht="14.5" customHeight="1">
      <c r="D1019" s="72">
        <v>463</v>
      </c>
      <c r="E1019" s="155">
        <v>1486.23</v>
      </c>
    </row>
    <row r="1020" spans="4:5" ht="14.5" customHeight="1">
      <c r="D1020" s="72">
        <v>463</v>
      </c>
      <c r="E1020" s="155">
        <v>1486.23</v>
      </c>
    </row>
    <row r="1021" spans="4:5" ht="14.5" customHeight="1">
      <c r="D1021" s="72">
        <v>464</v>
      </c>
      <c r="E1021" s="155">
        <v>1489.44</v>
      </c>
    </row>
    <row r="1022" spans="4:5" ht="14.5" customHeight="1">
      <c r="D1022" s="72">
        <v>464</v>
      </c>
      <c r="E1022" s="155">
        <v>1489.44</v>
      </c>
    </row>
    <row r="1023" spans="4:5" ht="14.5" customHeight="1">
      <c r="D1023" s="72">
        <v>464</v>
      </c>
      <c r="E1023" s="155">
        <v>1489.44</v>
      </c>
    </row>
    <row r="1024" spans="4:5" ht="14.5" customHeight="1">
      <c r="D1024" s="72">
        <v>465</v>
      </c>
      <c r="E1024" s="155">
        <v>1492.65</v>
      </c>
    </row>
    <row r="1025" spans="4:5" ht="14.5" customHeight="1">
      <c r="D1025" s="72">
        <v>465</v>
      </c>
      <c r="E1025" s="155">
        <v>1492.65</v>
      </c>
    </row>
    <row r="1026" spans="4:5" ht="14.5" customHeight="1">
      <c r="D1026" s="72">
        <v>466</v>
      </c>
      <c r="E1026" s="155">
        <v>1495.86</v>
      </c>
    </row>
    <row r="1027" spans="4:5" ht="14.5" customHeight="1">
      <c r="D1027" s="72">
        <v>466</v>
      </c>
      <c r="E1027" s="155">
        <v>1495.86</v>
      </c>
    </row>
    <row r="1028" spans="4:5" ht="14.5" customHeight="1">
      <c r="D1028" s="72">
        <v>467</v>
      </c>
      <c r="E1028" s="155">
        <v>1499.07</v>
      </c>
    </row>
    <row r="1029" spans="4:5" ht="14.5" customHeight="1">
      <c r="D1029" s="72">
        <v>467</v>
      </c>
      <c r="E1029" s="155">
        <v>1499.07</v>
      </c>
    </row>
    <row r="1030" spans="4:5" ht="14.5" customHeight="1">
      <c r="D1030" s="72">
        <v>468</v>
      </c>
      <c r="E1030" s="155">
        <v>1502.28</v>
      </c>
    </row>
    <row r="1031" spans="4:5" ht="14.5" customHeight="1">
      <c r="D1031" s="72">
        <v>468</v>
      </c>
      <c r="E1031" s="155">
        <v>1502.28</v>
      </c>
    </row>
    <row r="1032" spans="4:5" ht="14.5" customHeight="1">
      <c r="D1032" s="72">
        <v>469</v>
      </c>
      <c r="E1032" s="155">
        <v>1505.49</v>
      </c>
    </row>
    <row r="1033" spans="4:5" ht="14.5" customHeight="1">
      <c r="D1033" s="72">
        <v>469</v>
      </c>
      <c r="E1033" s="155">
        <v>1505.49</v>
      </c>
    </row>
    <row r="1034" spans="4:5" ht="14.5" customHeight="1">
      <c r="D1034" s="72">
        <v>469</v>
      </c>
      <c r="E1034" s="155">
        <v>1500.8</v>
      </c>
    </row>
    <row r="1035" spans="4:5" ht="14.5" customHeight="1">
      <c r="D1035" s="72">
        <v>470</v>
      </c>
      <c r="E1035" s="155">
        <v>1504</v>
      </c>
    </row>
    <row r="1036" spans="4:5" ht="14.5" customHeight="1">
      <c r="D1036" s="72">
        <v>470</v>
      </c>
      <c r="E1036" s="155">
        <v>1504</v>
      </c>
    </row>
    <row r="1037" spans="4:5" ht="14.5" customHeight="1">
      <c r="D1037" s="72">
        <v>471</v>
      </c>
      <c r="E1037" s="155">
        <v>1507.2</v>
      </c>
    </row>
    <row r="1038" spans="4:5" ht="14.5" customHeight="1">
      <c r="D1038" s="72">
        <v>471</v>
      </c>
      <c r="E1038" s="155">
        <v>1507.2</v>
      </c>
    </row>
    <row r="1039" spans="4:5" ht="14.5" customHeight="1">
      <c r="D1039" s="72">
        <v>472</v>
      </c>
      <c r="E1039" s="155">
        <v>1510.4</v>
      </c>
    </row>
    <row r="1040" spans="4:5" ht="14.5" customHeight="1">
      <c r="D1040" s="72">
        <v>472</v>
      </c>
      <c r="E1040" s="155">
        <v>1510.4</v>
      </c>
    </row>
    <row r="1041" spans="4:5" ht="14.5" customHeight="1">
      <c r="D1041" s="72">
        <v>473</v>
      </c>
      <c r="E1041" s="155">
        <v>1513.6</v>
      </c>
    </row>
    <row r="1042" spans="4:5" ht="14.5" customHeight="1">
      <c r="D1042" s="72">
        <v>473</v>
      </c>
      <c r="E1042" s="155">
        <v>1513.6</v>
      </c>
    </row>
    <row r="1043" spans="4:5" ht="14.5" customHeight="1">
      <c r="D1043" s="72">
        <v>474</v>
      </c>
      <c r="E1043" s="155">
        <v>1516.8</v>
      </c>
    </row>
    <row r="1044" spans="4:5" ht="14.5" customHeight="1">
      <c r="D1044" s="72">
        <v>474</v>
      </c>
      <c r="E1044" s="155">
        <v>1516.8</v>
      </c>
    </row>
    <row r="1045" spans="4:5" ht="14.5" customHeight="1">
      <c r="D1045" s="72">
        <v>474</v>
      </c>
      <c r="E1045" s="155">
        <v>1516.8</v>
      </c>
    </row>
    <row r="1046" spans="4:5" ht="14.5" customHeight="1">
      <c r="D1046" s="72">
        <v>475</v>
      </c>
      <c r="E1046" s="155">
        <v>1520</v>
      </c>
    </row>
    <row r="1047" spans="4:5" ht="14.5" customHeight="1">
      <c r="D1047" s="72">
        <v>475</v>
      </c>
      <c r="E1047" s="155">
        <v>1520</v>
      </c>
    </row>
    <row r="1048" spans="4:5" ht="14.5" customHeight="1">
      <c r="D1048" s="72">
        <v>476</v>
      </c>
      <c r="E1048" s="155">
        <v>1523.2</v>
      </c>
    </row>
    <row r="1049" spans="4:5" ht="14.5" customHeight="1">
      <c r="D1049" s="72">
        <v>476</v>
      </c>
      <c r="E1049" s="155">
        <v>1523.2</v>
      </c>
    </row>
    <row r="1050" spans="4:5" ht="14.5" customHeight="1">
      <c r="D1050" s="72">
        <v>477</v>
      </c>
      <c r="E1050" s="155">
        <v>1526.4</v>
      </c>
    </row>
    <row r="1051" spans="4:5" ht="14.5" customHeight="1">
      <c r="D1051" s="72">
        <v>477</v>
      </c>
      <c r="E1051" s="155">
        <v>1526.4</v>
      </c>
    </row>
    <row r="1052" spans="4:5" ht="14.5" customHeight="1">
      <c r="D1052" s="72">
        <v>478</v>
      </c>
      <c r="E1052" s="155">
        <v>1529.6</v>
      </c>
    </row>
    <row r="1053" spans="4:5" ht="14.5" customHeight="1">
      <c r="D1053" s="72">
        <v>478</v>
      </c>
      <c r="E1053" s="155">
        <v>1529.6</v>
      </c>
    </row>
    <row r="1054" spans="4:5" ht="14.5" customHeight="1">
      <c r="D1054" s="72">
        <v>479</v>
      </c>
      <c r="E1054" s="155">
        <v>1532.8</v>
      </c>
    </row>
    <row r="1055" spans="4:5" ht="14.5" customHeight="1">
      <c r="D1055" s="72">
        <v>479</v>
      </c>
      <c r="E1055" s="155">
        <v>1532.8</v>
      </c>
    </row>
    <row r="1056" spans="4:5" ht="14.5" customHeight="1">
      <c r="D1056" s="72">
        <v>479</v>
      </c>
      <c r="E1056" s="155">
        <v>1532.8</v>
      </c>
    </row>
    <row r="1057" spans="4:5" ht="14.5" customHeight="1">
      <c r="D1057" s="72">
        <v>480</v>
      </c>
      <c r="E1057" s="155">
        <v>1531.2</v>
      </c>
    </row>
    <row r="1058" spans="4:5" ht="14.5" customHeight="1">
      <c r="D1058" s="72">
        <v>480</v>
      </c>
      <c r="E1058" s="155">
        <v>1531.2</v>
      </c>
    </row>
    <row r="1059" spans="4:5" ht="14.5" customHeight="1">
      <c r="D1059" s="72">
        <v>481</v>
      </c>
      <c r="E1059" s="155">
        <v>1534.39</v>
      </c>
    </row>
    <row r="1060" spans="4:5" ht="14.5" customHeight="1">
      <c r="D1060" s="72">
        <v>481</v>
      </c>
      <c r="E1060" s="155">
        <v>1534.39</v>
      </c>
    </row>
    <row r="1061" spans="4:5" ht="14.5" customHeight="1">
      <c r="D1061" s="72">
        <v>482</v>
      </c>
      <c r="E1061" s="155">
        <v>1537.58</v>
      </c>
    </row>
    <row r="1062" spans="4:5" ht="14.5" customHeight="1">
      <c r="D1062" s="72">
        <v>482</v>
      </c>
      <c r="E1062" s="155">
        <v>1537.58</v>
      </c>
    </row>
    <row r="1063" spans="4:5" ht="14.5" customHeight="1">
      <c r="D1063" s="72">
        <v>483</v>
      </c>
      <c r="E1063" s="155">
        <v>1540.77</v>
      </c>
    </row>
    <row r="1064" spans="4:5" ht="14.5" customHeight="1">
      <c r="D1064" s="72">
        <v>483</v>
      </c>
      <c r="E1064" s="155">
        <v>1540.77</v>
      </c>
    </row>
    <row r="1065" spans="4:5" ht="14.5" customHeight="1">
      <c r="D1065" s="72">
        <v>484</v>
      </c>
      <c r="E1065" s="155">
        <v>1543.96</v>
      </c>
    </row>
    <row r="1066" spans="4:5" ht="14.5" customHeight="1">
      <c r="D1066" s="72">
        <v>484</v>
      </c>
      <c r="E1066" s="155">
        <v>1543.96</v>
      </c>
    </row>
    <row r="1067" spans="4:5" ht="14.5" customHeight="1">
      <c r="D1067" s="72">
        <v>484</v>
      </c>
      <c r="E1067" s="155">
        <v>1543.96</v>
      </c>
    </row>
    <row r="1068" spans="4:5" ht="14.5" customHeight="1">
      <c r="D1068" s="72">
        <v>485</v>
      </c>
      <c r="E1068" s="155">
        <v>1547.15</v>
      </c>
    </row>
    <row r="1069" spans="4:5" ht="14.5" customHeight="1">
      <c r="D1069" s="72">
        <v>485</v>
      </c>
      <c r="E1069" s="155">
        <v>1547.15</v>
      </c>
    </row>
    <row r="1070" spans="4:5" ht="14.5" customHeight="1">
      <c r="D1070" s="72">
        <v>486</v>
      </c>
      <c r="E1070" s="155">
        <v>1550.34</v>
      </c>
    </row>
    <row r="1071" spans="4:5" ht="14.5" customHeight="1">
      <c r="D1071" s="72">
        <v>486</v>
      </c>
      <c r="E1071" s="155">
        <v>1550.34</v>
      </c>
    </row>
    <row r="1072" spans="4:5" ht="14.5" customHeight="1">
      <c r="D1072" s="72">
        <v>487</v>
      </c>
      <c r="E1072" s="155">
        <v>1553.53</v>
      </c>
    </row>
    <row r="1073" spans="4:5" ht="14.5" customHeight="1">
      <c r="D1073" s="72">
        <v>487</v>
      </c>
      <c r="E1073" s="155">
        <v>1553.53</v>
      </c>
    </row>
    <row r="1074" spans="4:5" ht="14.5" customHeight="1">
      <c r="D1074" s="72">
        <v>488</v>
      </c>
      <c r="E1074" s="155">
        <v>1556.72</v>
      </c>
    </row>
    <row r="1075" spans="4:5" ht="14.5" customHeight="1">
      <c r="D1075" s="72">
        <v>488</v>
      </c>
      <c r="E1075" s="155">
        <v>1556.72</v>
      </c>
    </row>
    <row r="1076" spans="4:5" ht="14.5" customHeight="1">
      <c r="D1076" s="72">
        <v>489</v>
      </c>
      <c r="E1076" s="155">
        <v>1559.91</v>
      </c>
    </row>
    <row r="1077" spans="4:5" ht="14.5" customHeight="1">
      <c r="D1077" s="72">
        <v>489</v>
      </c>
      <c r="E1077" s="155">
        <v>1559.91</v>
      </c>
    </row>
    <row r="1078" spans="4:5" ht="14.5" customHeight="1">
      <c r="D1078" s="72">
        <v>489</v>
      </c>
      <c r="E1078" s="155">
        <v>1559.91</v>
      </c>
    </row>
    <row r="1079" spans="4:5" ht="14.5" customHeight="1">
      <c r="D1079" s="72">
        <v>490</v>
      </c>
      <c r="E1079" s="155">
        <v>1558.2</v>
      </c>
    </row>
    <row r="1080" spans="4:5" ht="14.5" customHeight="1">
      <c r="D1080" s="72">
        <v>490</v>
      </c>
      <c r="E1080" s="155">
        <v>1558.2</v>
      </c>
    </row>
    <row r="1081" spans="4:5" ht="14.5" customHeight="1">
      <c r="D1081" s="72">
        <v>491</v>
      </c>
      <c r="E1081" s="155">
        <v>1561.38</v>
      </c>
    </row>
    <row r="1082" spans="4:5" ht="14.5" customHeight="1">
      <c r="D1082" s="72">
        <v>491</v>
      </c>
      <c r="E1082" s="155">
        <v>1561.38</v>
      </c>
    </row>
    <row r="1083" spans="4:5" ht="14.5" customHeight="1">
      <c r="D1083" s="72">
        <v>492</v>
      </c>
      <c r="E1083" s="155">
        <v>1564.56</v>
      </c>
    </row>
    <row r="1084" spans="4:5" ht="14.5" customHeight="1">
      <c r="D1084" s="72">
        <v>492</v>
      </c>
      <c r="E1084" s="155">
        <v>1564.56</v>
      </c>
    </row>
    <row r="1085" spans="4:5" ht="14.5" customHeight="1">
      <c r="D1085" s="72">
        <v>493</v>
      </c>
      <c r="E1085" s="155">
        <v>1567.74</v>
      </c>
    </row>
    <row r="1086" spans="4:5" ht="14.5" customHeight="1">
      <c r="D1086" s="72">
        <v>493</v>
      </c>
      <c r="E1086" s="155">
        <v>1567.74</v>
      </c>
    </row>
    <row r="1087" spans="4:5" ht="14.5" customHeight="1">
      <c r="D1087" s="72">
        <v>494</v>
      </c>
      <c r="E1087" s="155">
        <v>1570.92</v>
      </c>
    </row>
    <row r="1088" spans="4:5" ht="14.5" customHeight="1">
      <c r="D1088" s="72">
        <v>494</v>
      </c>
      <c r="E1088" s="155">
        <v>1570.92</v>
      </c>
    </row>
    <row r="1089" spans="4:5" ht="14.5" customHeight="1">
      <c r="D1089" s="72">
        <v>494</v>
      </c>
      <c r="E1089" s="155">
        <v>1570.92</v>
      </c>
    </row>
    <row r="1090" spans="4:5" ht="14.5" customHeight="1">
      <c r="D1090" s="72">
        <v>495</v>
      </c>
      <c r="E1090" s="155">
        <v>1574.1</v>
      </c>
    </row>
    <row r="1091" spans="4:5" ht="14.5" customHeight="1">
      <c r="D1091" s="72">
        <v>495</v>
      </c>
      <c r="E1091" s="155">
        <v>1574.1</v>
      </c>
    </row>
    <row r="1092" spans="4:5" ht="14.5" customHeight="1">
      <c r="D1092" s="72">
        <v>496</v>
      </c>
      <c r="E1092" s="155">
        <v>1577.28</v>
      </c>
    </row>
    <row r="1093" spans="4:5" ht="14.5" customHeight="1">
      <c r="D1093" s="72">
        <v>496</v>
      </c>
      <c r="E1093" s="155">
        <v>1577.28</v>
      </c>
    </row>
    <row r="1094" spans="4:5" ht="14.5" customHeight="1">
      <c r="D1094" s="72">
        <v>497</v>
      </c>
      <c r="E1094" s="155">
        <v>1580.46</v>
      </c>
    </row>
    <row r="1095" spans="4:5" ht="14.5" customHeight="1">
      <c r="D1095" s="72">
        <v>497</v>
      </c>
      <c r="E1095" s="155">
        <v>1580.46</v>
      </c>
    </row>
    <row r="1096" spans="4:5" ht="14.5" customHeight="1">
      <c r="D1096" s="72">
        <v>498</v>
      </c>
      <c r="E1096" s="155">
        <v>1583.64</v>
      </c>
    </row>
    <row r="1097" spans="4:5" ht="14.5" customHeight="1">
      <c r="D1097" s="72">
        <v>498</v>
      </c>
      <c r="E1097" s="155">
        <v>1583.64</v>
      </c>
    </row>
    <row r="1098" spans="4:5" ht="14.5" customHeight="1">
      <c r="D1098" s="72">
        <v>499</v>
      </c>
      <c r="E1098" s="155">
        <v>1586.82</v>
      </c>
    </row>
    <row r="1099" spans="4:5" ht="14.5" customHeight="1">
      <c r="D1099" s="72">
        <v>499</v>
      </c>
      <c r="E1099" s="155">
        <v>1586.82</v>
      </c>
    </row>
    <row r="1100" spans="4:5" ht="14.5" customHeight="1">
      <c r="D1100" s="72">
        <v>499</v>
      </c>
      <c r="E1100" s="155">
        <v>1586.82</v>
      </c>
    </row>
    <row r="1101" spans="4:5" ht="14.5" customHeight="1">
      <c r="D1101" s="72">
        <v>500</v>
      </c>
      <c r="E1101" s="155">
        <v>1585</v>
      </c>
    </row>
    <row r="1102" spans="4:5" ht="14.5" customHeight="1">
      <c r="D1102" s="72">
        <v>500</v>
      </c>
      <c r="E1102" s="155">
        <v>1585</v>
      </c>
    </row>
    <row r="1103" spans="4:5" ht="14.5" customHeight="1">
      <c r="D1103" s="72">
        <v>501</v>
      </c>
      <c r="E1103" s="155">
        <v>1588.17</v>
      </c>
    </row>
    <row r="1104" spans="4:5" ht="14.5" customHeight="1">
      <c r="D1104" s="72">
        <v>501</v>
      </c>
      <c r="E1104" s="155">
        <v>1588.17</v>
      </c>
    </row>
    <row r="1105" spans="4:5" ht="14.5" customHeight="1">
      <c r="D1105" s="72">
        <v>502</v>
      </c>
      <c r="E1105" s="155">
        <v>1591.34</v>
      </c>
    </row>
    <row r="1106" spans="4:5" ht="14.5" customHeight="1">
      <c r="D1106" s="72">
        <v>502</v>
      </c>
      <c r="E1106" s="155">
        <v>1591.34</v>
      </c>
    </row>
    <row r="1107" spans="4:5" ht="14.5" customHeight="1">
      <c r="D1107" s="72">
        <v>503</v>
      </c>
      <c r="E1107" s="155">
        <v>1594.51</v>
      </c>
    </row>
    <row r="1108" spans="4:5" ht="14.5" customHeight="1">
      <c r="D1108" s="72">
        <v>503</v>
      </c>
      <c r="E1108" s="155">
        <v>1594.51</v>
      </c>
    </row>
    <row r="1109" spans="4:5" ht="14.5" customHeight="1">
      <c r="D1109" s="72">
        <v>504</v>
      </c>
      <c r="E1109" s="155">
        <v>1597.68</v>
      </c>
    </row>
    <row r="1110" spans="4:5" ht="14.5" customHeight="1">
      <c r="D1110" s="72">
        <v>504</v>
      </c>
      <c r="E1110" s="155">
        <v>1597.68</v>
      </c>
    </row>
    <row r="1111" spans="4:5" ht="14.5" customHeight="1">
      <c r="D1111" s="72">
        <v>504</v>
      </c>
      <c r="E1111" s="155">
        <v>1597.68</v>
      </c>
    </row>
    <row r="1112" spans="4:5" ht="14.5" customHeight="1">
      <c r="D1112" s="72">
        <v>505</v>
      </c>
      <c r="E1112" s="155">
        <v>1600.85</v>
      </c>
    </row>
    <row r="1113" spans="4:5" ht="14.5" customHeight="1">
      <c r="D1113" s="72">
        <v>505</v>
      </c>
      <c r="E1113" s="155">
        <v>1600.85</v>
      </c>
    </row>
    <row r="1114" spans="4:5" ht="14.5" customHeight="1">
      <c r="D1114" s="72">
        <v>506</v>
      </c>
      <c r="E1114" s="155">
        <v>1604.02</v>
      </c>
    </row>
    <row r="1115" spans="4:5" ht="14.5" customHeight="1">
      <c r="D1115" s="72">
        <v>506</v>
      </c>
      <c r="E1115" s="155">
        <v>1604.02</v>
      </c>
    </row>
    <row r="1116" spans="4:5" ht="14.5" customHeight="1">
      <c r="D1116" s="72">
        <v>507</v>
      </c>
      <c r="E1116" s="155">
        <v>1607.19</v>
      </c>
    </row>
    <row r="1117" spans="4:5" ht="14.5" customHeight="1">
      <c r="D1117" s="72">
        <v>507</v>
      </c>
      <c r="E1117" s="155">
        <v>1607.19</v>
      </c>
    </row>
    <row r="1118" spans="4:5" ht="14.5" customHeight="1">
      <c r="D1118" s="72">
        <v>508</v>
      </c>
      <c r="E1118" s="155">
        <v>1610.36</v>
      </c>
    </row>
    <row r="1119" spans="4:5" ht="14.5" customHeight="1">
      <c r="D1119" s="72">
        <v>508</v>
      </c>
      <c r="E1119" s="155">
        <v>1610.36</v>
      </c>
    </row>
    <row r="1120" spans="4:5" ht="14.5" customHeight="1">
      <c r="D1120" s="72">
        <v>509</v>
      </c>
      <c r="E1120" s="155">
        <v>1613.53</v>
      </c>
    </row>
    <row r="1121" spans="4:5" ht="14.5" customHeight="1">
      <c r="D1121" s="72">
        <v>509</v>
      </c>
      <c r="E1121" s="155">
        <v>1613.53</v>
      </c>
    </row>
    <row r="1122" spans="4:5" ht="14.5" customHeight="1">
      <c r="D1122" s="72">
        <v>509</v>
      </c>
      <c r="E1122" s="155">
        <v>1613.53</v>
      </c>
    </row>
    <row r="1123" spans="4:5" ht="14.5" customHeight="1">
      <c r="D1123" s="72">
        <v>510</v>
      </c>
      <c r="E1123" s="155">
        <v>1611.6</v>
      </c>
    </row>
    <row r="1124" spans="4:5" ht="14.5" customHeight="1">
      <c r="D1124" s="72">
        <v>510</v>
      </c>
      <c r="E1124" s="155">
        <v>1611.6</v>
      </c>
    </row>
    <row r="1125" spans="4:5" ht="14.5" customHeight="1">
      <c r="D1125" s="72">
        <v>511</v>
      </c>
      <c r="E1125" s="155">
        <v>1614.76</v>
      </c>
    </row>
    <row r="1126" spans="4:5" ht="14.5" customHeight="1">
      <c r="D1126" s="72">
        <v>511</v>
      </c>
      <c r="E1126" s="155">
        <v>1614.76</v>
      </c>
    </row>
    <row r="1127" spans="4:5" ht="14.5" customHeight="1">
      <c r="D1127" s="72">
        <v>512</v>
      </c>
      <c r="E1127" s="155">
        <v>1617.92</v>
      </c>
    </row>
    <row r="1128" spans="4:5" ht="14.5" customHeight="1">
      <c r="D1128" s="72">
        <v>512</v>
      </c>
      <c r="E1128" s="155">
        <v>1617.92</v>
      </c>
    </row>
    <row r="1129" spans="4:5" ht="14.5" customHeight="1">
      <c r="D1129" s="72">
        <v>513</v>
      </c>
      <c r="E1129" s="155">
        <v>1621.08</v>
      </c>
    </row>
    <row r="1130" spans="4:5" ht="14.5" customHeight="1">
      <c r="D1130" s="72">
        <v>513</v>
      </c>
      <c r="E1130" s="155">
        <v>1621.08</v>
      </c>
    </row>
    <row r="1131" spans="4:5" ht="14.5" customHeight="1">
      <c r="D1131" s="72">
        <v>514</v>
      </c>
      <c r="E1131" s="155">
        <v>1624.24</v>
      </c>
    </row>
    <row r="1132" spans="4:5" ht="14.5" customHeight="1">
      <c r="D1132" s="72">
        <v>514</v>
      </c>
      <c r="E1132" s="155">
        <v>1624.24</v>
      </c>
    </row>
    <row r="1133" spans="4:5" ht="14.5" customHeight="1">
      <c r="D1133" s="72">
        <v>514</v>
      </c>
      <c r="E1133" s="155">
        <v>1624.24</v>
      </c>
    </row>
    <row r="1134" spans="4:5" ht="14.5" customHeight="1">
      <c r="D1134" s="72">
        <v>515</v>
      </c>
      <c r="E1134" s="155">
        <v>1627.4</v>
      </c>
    </row>
    <row r="1135" spans="4:5" ht="14.5" customHeight="1">
      <c r="D1135" s="72">
        <v>515</v>
      </c>
      <c r="E1135" s="155">
        <v>1627.4</v>
      </c>
    </row>
    <row r="1136" spans="4:5" ht="14.5" customHeight="1">
      <c r="D1136" s="72">
        <v>516</v>
      </c>
      <c r="E1136" s="155">
        <v>1630.56</v>
      </c>
    </row>
    <row r="1137" spans="4:5" ht="14.5" customHeight="1">
      <c r="D1137" s="72">
        <v>516</v>
      </c>
      <c r="E1137" s="155">
        <v>1630.56</v>
      </c>
    </row>
    <row r="1138" spans="4:5" ht="14.5" customHeight="1">
      <c r="D1138" s="72">
        <v>517</v>
      </c>
      <c r="E1138" s="155">
        <v>1633.72</v>
      </c>
    </row>
    <row r="1139" spans="4:5" ht="14.5" customHeight="1">
      <c r="D1139" s="72">
        <v>517</v>
      </c>
      <c r="E1139" s="155">
        <v>1633.72</v>
      </c>
    </row>
    <row r="1140" spans="4:5" ht="14.5" customHeight="1">
      <c r="D1140" s="72">
        <v>518</v>
      </c>
      <c r="E1140" s="155">
        <v>1636.88</v>
      </c>
    </row>
    <row r="1141" spans="4:5" ht="14.5" customHeight="1">
      <c r="D1141" s="72">
        <v>518</v>
      </c>
      <c r="E1141" s="155">
        <v>1636.88</v>
      </c>
    </row>
    <row r="1142" spans="4:5" ht="14.5" customHeight="1">
      <c r="D1142" s="72">
        <v>519</v>
      </c>
      <c r="E1142" s="155">
        <v>1640.04</v>
      </c>
    </row>
    <row r="1143" spans="4:5" ht="14.5" customHeight="1">
      <c r="D1143" s="72">
        <v>519</v>
      </c>
      <c r="E1143" s="155">
        <v>1640.04</v>
      </c>
    </row>
    <row r="1144" spans="4:5" ht="14.5" customHeight="1">
      <c r="D1144" s="72">
        <v>519</v>
      </c>
      <c r="E1144" s="155">
        <v>1640.04</v>
      </c>
    </row>
    <row r="1145" spans="4:5" ht="14.5" customHeight="1">
      <c r="D1145" s="72">
        <v>520</v>
      </c>
      <c r="E1145" s="155">
        <v>1638</v>
      </c>
    </row>
    <row r="1146" spans="4:5" ht="14.5" customHeight="1">
      <c r="D1146" s="72">
        <v>520</v>
      </c>
      <c r="E1146" s="155">
        <v>1638</v>
      </c>
    </row>
    <row r="1147" spans="4:5" ht="14.5" customHeight="1">
      <c r="D1147" s="72">
        <v>521</v>
      </c>
      <c r="E1147" s="155">
        <v>1641.15</v>
      </c>
    </row>
    <row r="1148" spans="4:5" ht="14.5" customHeight="1">
      <c r="D1148" s="72">
        <v>521</v>
      </c>
      <c r="E1148" s="155">
        <v>1641.15</v>
      </c>
    </row>
    <row r="1149" spans="4:5" ht="14.5" customHeight="1">
      <c r="D1149" s="72">
        <v>522</v>
      </c>
      <c r="E1149" s="155">
        <v>1644.3</v>
      </c>
    </row>
    <row r="1150" spans="4:5" ht="14.5" customHeight="1">
      <c r="D1150" s="72">
        <v>522</v>
      </c>
      <c r="E1150" s="155">
        <v>1644.3</v>
      </c>
    </row>
    <row r="1151" spans="4:5" ht="14.5" customHeight="1">
      <c r="D1151" s="72">
        <v>523</v>
      </c>
      <c r="E1151" s="155">
        <v>1647.45</v>
      </c>
    </row>
    <row r="1152" spans="4:5" ht="14.5" customHeight="1">
      <c r="D1152" s="72">
        <v>523</v>
      </c>
      <c r="E1152" s="155">
        <v>1647.45</v>
      </c>
    </row>
    <row r="1153" spans="4:5" ht="14.5" customHeight="1">
      <c r="D1153" s="72">
        <v>524</v>
      </c>
      <c r="E1153" s="155">
        <v>1650.6</v>
      </c>
    </row>
    <row r="1154" spans="4:5" ht="14.5" customHeight="1">
      <c r="D1154" s="72">
        <v>524</v>
      </c>
      <c r="E1154" s="155">
        <v>1650.6</v>
      </c>
    </row>
    <row r="1155" spans="4:5" ht="14.5" customHeight="1">
      <c r="D1155" s="72">
        <v>524</v>
      </c>
      <c r="E1155" s="155">
        <v>1650.6</v>
      </c>
    </row>
    <row r="1156" spans="4:5" ht="14.5" customHeight="1">
      <c r="D1156" s="72">
        <v>525</v>
      </c>
      <c r="E1156" s="155">
        <v>1653.75</v>
      </c>
    </row>
    <row r="1157" spans="4:5" ht="14.5" customHeight="1">
      <c r="D1157" s="72">
        <v>525</v>
      </c>
      <c r="E1157" s="155">
        <v>1653.75</v>
      </c>
    </row>
    <row r="1158" spans="4:5" ht="14.5" customHeight="1">
      <c r="D1158" s="72">
        <v>526</v>
      </c>
      <c r="E1158" s="155">
        <v>1656.9</v>
      </c>
    </row>
    <row r="1159" spans="4:5" ht="14.5" customHeight="1">
      <c r="D1159" s="72">
        <v>526</v>
      </c>
      <c r="E1159" s="155">
        <v>1656.9</v>
      </c>
    </row>
    <row r="1160" spans="4:5" ht="14.5" customHeight="1">
      <c r="D1160" s="72">
        <v>527</v>
      </c>
      <c r="E1160" s="155">
        <v>1660.05</v>
      </c>
    </row>
    <row r="1161" spans="4:5" ht="14.5" customHeight="1">
      <c r="D1161" s="72">
        <v>527</v>
      </c>
      <c r="E1161" s="155">
        <v>1660.05</v>
      </c>
    </row>
    <row r="1162" spans="4:5" ht="14.5" customHeight="1">
      <c r="D1162" s="72">
        <v>528</v>
      </c>
      <c r="E1162" s="155">
        <v>1663.2</v>
      </c>
    </row>
    <row r="1163" spans="4:5" ht="14.5" customHeight="1">
      <c r="D1163" s="72">
        <v>528</v>
      </c>
      <c r="E1163" s="155">
        <v>1663.2</v>
      </c>
    </row>
    <row r="1164" spans="4:5" ht="14.5" customHeight="1">
      <c r="D1164" s="72">
        <v>529</v>
      </c>
      <c r="E1164" s="155">
        <v>1666.35</v>
      </c>
    </row>
    <row r="1165" spans="4:5" ht="14.5" customHeight="1">
      <c r="D1165" s="72">
        <v>529</v>
      </c>
      <c r="E1165" s="155">
        <v>1666.35</v>
      </c>
    </row>
    <row r="1166" spans="4:5" ht="14.5" customHeight="1">
      <c r="D1166" s="72">
        <v>529</v>
      </c>
      <c r="E1166" s="155">
        <v>1666.35</v>
      </c>
    </row>
    <row r="1167" spans="4:5" ht="14.5" customHeight="1">
      <c r="D1167" s="72">
        <v>530</v>
      </c>
      <c r="E1167" s="155">
        <v>1664.2</v>
      </c>
    </row>
    <row r="1168" spans="4:5" ht="14.5" customHeight="1">
      <c r="D1168" s="72">
        <v>530</v>
      </c>
      <c r="E1168" s="155">
        <v>1664.2</v>
      </c>
    </row>
    <row r="1169" spans="4:5" ht="14.5" customHeight="1">
      <c r="D1169" s="72">
        <v>531</v>
      </c>
      <c r="E1169" s="155">
        <v>1667.34</v>
      </c>
    </row>
    <row r="1170" spans="4:5" ht="14.5" customHeight="1">
      <c r="D1170" s="72">
        <v>531</v>
      </c>
      <c r="E1170" s="155">
        <v>1667.34</v>
      </c>
    </row>
    <row r="1171" spans="4:5" ht="14.5" customHeight="1">
      <c r="D1171" s="72">
        <v>532</v>
      </c>
      <c r="E1171" s="155">
        <v>1670.48</v>
      </c>
    </row>
    <row r="1172" spans="4:5" ht="14.5" customHeight="1">
      <c r="D1172" s="72">
        <v>532</v>
      </c>
      <c r="E1172" s="155">
        <v>1670.48</v>
      </c>
    </row>
    <row r="1173" spans="4:5" ht="14.5" customHeight="1">
      <c r="D1173" s="72">
        <v>533</v>
      </c>
      <c r="E1173" s="155">
        <v>1673.62</v>
      </c>
    </row>
    <row r="1174" spans="4:5" ht="14.5" customHeight="1">
      <c r="D1174" s="72">
        <v>533</v>
      </c>
      <c r="E1174" s="155">
        <v>1673.62</v>
      </c>
    </row>
    <row r="1175" spans="4:5" ht="14.5" customHeight="1">
      <c r="D1175" s="72">
        <v>533</v>
      </c>
      <c r="E1175" s="155">
        <v>1673.62</v>
      </c>
    </row>
    <row r="1176" spans="4:5" ht="14.5" customHeight="1">
      <c r="D1176" s="72">
        <v>534</v>
      </c>
      <c r="E1176" s="155">
        <v>1676.76</v>
      </c>
    </row>
    <row r="1177" spans="4:5" ht="14.5" customHeight="1">
      <c r="D1177" s="72">
        <v>534</v>
      </c>
      <c r="E1177" s="155">
        <v>1676.76</v>
      </c>
    </row>
    <row r="1178" spans="4:5" ht="14.5" customHeight="1">
      <c r="D1178" s="72">
        <v>535</v>
      </c>
      <c r="E1178" s="155">
        <v>1679.9</v>
      </c>
    </row>
    <row r="1179" spans="4:5" ht="14.5" customHeight="1">
      <c r="D1179" s="72">
        <v>535</v>
      </c>
      <c r="E1179" s="155">
        <v>1679.9</v>
      </c>
    </row>
    <row r="1180" spans="4:5" ht="14.5" customHeight="1">
      <c r="D1180" s="72">
        <v>536</v>
      </c>
      <c r="E1180" s="155">
        <v>1683.04</v>
      </c>
    </row>
    <row r="1181" spans="4:5" ht="14.5" customHeight="1">
      <c r="D1181" s="72">
        <v>536</v>
      </c>
      <c r="E1181" s="155">
        <v>1683.04</v>
      </c>
    </row>
    <row r="1182" spans="4:5" ht="14.5" customHeight="1">
      <c r="D1182" s="72">
        <v>537</v>
      </c>
      <c r="E1182" s="155">
        <v>1686.18</v>
      </c>
    </row>
    <row r="1183" spans="4:5" ht="14.5" customHeight="1">
      <c r="D1183" s="72">
        <v>537</v>
      </c>
      <c r="E1183" s="155">
        <v>1686.18</v>
      </c>
    </row>
    <row r="1184" spans="4:5" ht="14.5" customHeight="1">
      <c r="D1184" s="72">
        <v>538</v>
      </c>
      <c r="E1184" s="155">
        <v>1689.32</v>
      </c>
    </row>
    <row r="1185" spans="4:5" ht="14.5" customHeight="1">
      <c r="D1185" s="72">
        <v>538</v>
      </c>
      <c r="E1185" s="155">
        <v>1689.32</v>
      </c>
    </row>
    <row r="1186" spans="4:5" ht="14.5" customHeight="1">
      <c r="D1186" s="72">
        <v>538</v>
      </c>
      <c r="E1186" s="155">
        <v>1689.32</v>
      </c>
    </row>
    <row r="1187" spans="4:5" ht="14.5" customHeight="1">
      <c r="D1187" s="72">
        <v>539</v>
      </c>
      <c r="E1187" s="155">
        <v>1692.46</v>
      </c>
    </row>
    <row r="1188" spans="4:5" ht="14.5" customHeight="1">
      <c r="D1188" s="72">
        <v>539</v>
      </c>
      <c r="E1188" s="155">
        <v>1692.46</v>
      </c>
    </row>
    <row r="1189" spans="4:5" ht="14.5" customHeight="1">
      <c r="D1189" s="72">
        <v>540</v>
      </c>
      <c r="E1189" s="155">
        <v>1690.2</v>
      </c>
    </row>
    <row r="1190" spans="4:5" ht="14.5" customHeight="1">
      <c r="D1190" s="72">
        <v>540</v>
      </c>
      <c r="E1190" s="155">
        <v>1690.2</v>
      </c>
    </row>
    <row r="1191" spans="4:5" ht="14.5" customHeight="1">
      <c r="D1191" s="72">
        <v>541</v>
      </c>
      <c r="E1191" s="155">
        <v>1693.33</v>
      </c>
    </row>
    <row r="1192" spans="4:5" ht="14.5" customHeight="1">
      <c r="D1192" s="72">
        <v>541</v>
      </c>
      <c r="E1192" s="155">
        <v>1693.33</v>
      </c>
    </row>
    <row r="1193" spans="4:5" ht="14.5" customHeight="1">
      <c r="D1193" s="72">
        <v>542</v>
      </c>
      <c r="E1193" s="155">
        <v>1696.46</v>
      </c>
    </row>
    <row r="1194" spans="4:5" ht="14.5" customHeight="1">
      <c r="D1194" s="72">
        <v>542</v>
      </c>
      <c r="E1194" s="155">
        <v>1696.46</v>
      </c>
    </row>
    <row r="1195" spans="4:5" ht="14.5" customHeight="1">
      <c r="D1195" s="72">
        <v>543</v>
      </c>
      <c r="E1195" s="155">
        <v>1699.59</v>
      </c>
    </row>
    <row r="1196" spans="4:5" ht="14.5" customHeight="1">
      <c r="D1196" s="72">
        <v>543</v>
      </c>
      <c r="E1196" s="155">
        <v>1699.59</v>
      </c>
    </row>
    <row r="1197" spans="4:5" ht="14.5" customHeight="1">
      <c r="D1197" s="72">
        <v>543</v>
      </c>
      <c r="E1197" s="155">
        <v>1699.59</v>
      </c>
    </row>
    <row r="1198" spans="4:5" ht="14.5" customHeight="1">
      <c r="D1198" s="72">
        <v>544</v>
      </c>
      <c r="E1198" s="155">
        <v>1702.72</v>
      </c>
    </row>
    <row r="1199" spans="4:5" ht="14.5" customHeight="1">
      <c r="D1199" s="72">
        <v>544</v>
      </c>
      <c r="E1199" s="155">
        <v>1702.72</v>
      </c>
    </row>
    <row r="1200" spans="4:5" ht="14.5" customHeight="1">
      <c r="D1200" s="72">
        <v>545</v>
      </c>
      <c r="E1200" s="155">
        <v>1705.85</v>
      </c>
    </row>
    <row r="1201" spans="4:5" ht="14.5" customHeight="1">
      <c r="D1201" s="72">
        <v>545</v>
      </c>
      <c r="E1201" s="155">
        <v>1705.85</v>
      </c>
    </row>
    <row r="1202" spans="4:5" ht="14.5" customHeight="1">
      <c r="D1202" s="72">
        <v>546</v>
      </c>
      <c r="E1202" s="155">
        <v>1708.98</v>
      </c>
    </row>
    <row r="1203" spans="4:5" ht="14.5" customHeight="1">
      <c r="D1203" s="72">
        <v>546</v>
      </c>
      <c r="E1203" s="155">
        <v>1708.98</v>
      </c>
    </row>
    <row r="1204" spans="4:5" ht="14.5" customHeight="1">
      <c r="D1204" s="72">
        <v>547</v>
      </c>
      <c r="E1204" s="155">
        <v>1712.11</v>
      </c>
    </row>
    <row r="1205" spans="4:5" ht="14.5" customHeight="1">
      <c r="D1205" s="72">
        <v>547</v>
      </c>
      <c r="E1205" s="155">
        <v>1712.11</v>
      </c>
    </row>
    <row r="1206" spans="4:5" ht="14.5" customHeight="1">
      <c r="D1206" s="72">
        <v>548</v>
      </c>
      <c r="E1206" s="155">
        <v>1715.24</v>
      </c>
    </row>
    <row r="1207" spans="4:5" ht="14.5" customHeight="1">
      <c r="D1207" s="72">
        <v>548</v>
      </c>
      <c r="E1207" s="155">
        <v>1715.24</v>
      </c>
    </row>
    <row r="1208" spans="4:5" ht="14.5" customHeight="1">
      <c r="D1208" s="72">
        <v>548</v>
      </c>
      <c r="E1208" s="155">
        <v>1715.24</v>
      </c>
    </row>
    <row r="1209" spans="4:5" ht="14.5" customHeight="1">
      <c r="D1209" s="72">
        <v>549</v>
      </c>
      <c r="E1209" s="155">
        <v>1718.37</v>
      </c>
    </row>
    <row r="1210" spans="4:5" ht="14.5" customHeight="1">
      <c r="D1210" s="72">
        <v>549</v>
      </c>
      <c r="E1210" s="155">
        <v>1718.37</v>
      </c>
    </row>
    <row r="1211" spans="4:5" ht="14.5" customHeight="1">
      <c r="D1211" s="72">
        <v>550</v>
      </c>
      <c r="E1211" s="155">
        <v>1716</v>
      </c>
    </row>
    <row r="1212" spans="4:5" ht="14.5" customHeight="1">
      <c r="D1212" s="72">
        <v>550</v>
      </c>
      <c r="E1212" s="155">
        <v>1716</v>
      </c>
    </row>
    <row r="1213" spans="4:5" ht="14.5" customHeight="1">
      <c r="D1213" s="72">
        <v>551</v>
      </c>
      <c r="E1213" s="155">
        <v>1719.12</v>
      </c>
    </row>
    <row r="1214" spans="4:5" ht="14.5" customHeight="1">
      <c r="D1214" s="72">
        <v>551</v>
      </c>
      <c r="E1214" s="155">
        <v>1719.12</v>
      </c>
    </row>
    <row r="1215" spans="4:5" ht="14.5" customHeight="1">
      <c r="D1215" s="72">
        <v>552</v>
      </c>
      <c r="E1215" s="155">
        <v>1722.24</v>
      </c>
    </row>
    <row r="1216" spans="4:5" ht="14.5" customHeight="1">
      <c r="D1216" s="72">
        <v>552</v>
      </c>
      <c r="E1216" s="155">
        <v>1722.24</v>
      </c>
    </row>
    <row r="1217" spans="4:5" ht="14.5" customHeight="1">
      <c r="D1217" s="72">
        <v>553</v>
      </c>
      <c r="E1217" s="155">
        <v>1725.36</v>
      </c>
    </row>
    <row r="1218" spans="4:5" ht="14.5" customHeight="1">
      <c r="D1218" s="72">
        <v>553</v>
      </c>
      <c r="E1218" s="155">
        <v>1725.36</v>
      </c>
    </row>
    <row r="1219" spans="4:5" ht="14.5" customHeight="1">
      <c r="D1219" s="72">
        <v>553</v>
      </c>
      <c r="E1219" s="155">
        <v>1725.36</v>
      </c>
    </row>
    <row r="1220" spans="4:5" ht="14.5" customHeight="1">
      <c r="D1220" s="72">
        <v>554</v>
      </c>
      <c r="E1220" s="155">
        <v>1728.48</v>
      </c>
    </row>
    <row r="1221" spans="4:5" ht="14.5" customHeight="1">
      <c r="D1221" s="72">
        <v>554</v>
      </c>
      <c r="E1221" s="155">
        <v>1728.48</v>
      </c>
    </row>
    <row r="1222" spans="4:5" ht="14.5" customHeight="1">
      <c r="D1222" s="72">
        <v>555</v>
      </c>
      <c r="E1222" s="155">
        <v>1731.6</v>
      </c>
    </row>
    <row r="1223" spans="4:5" ht="14.5" customHeight="1">
      <c r="D1223" s="72">
        <v>555</v>
      </c>
      <c r="E1223" s="155">
        <v>1731.6</v>
      </c>
    </row>
    <row r="1224" spans="4:5" ht="14.5" customHeight="1">
      <c r="D1224" s="72">
        <v>556</v>
      </c>
      <c r="E1224" s="155">
        <v>1734.72</v>
      </c>
    </row>
    <row r="1225" spans="4:5" ht="14.5" customHeight="1">
      <c r="D1225" s="72">
        <v>556</v>
      </c>
      <c r="E1225" s="155">
        <v>1734.72</v>
      </c>
    </row>
    <row r="1226" spans="4:5" ht="14.5" customHeight="1">
      <c r="D1226" s="72">
        <v>557</v>
      </c>
      <c r="E1226" s="155">
        <v>1737.84</v>
      </c>
    </row>
    <row r="1227" spans="4:5" ht="14.5" customHeight="1">
      <c r="D1227" s="72">
        <v>557</v>
      </c>
      <c r="E1227" s="155">
        <v>1737.84</v>
      </c>
    </row>
    <row r="1228" spans="4:5" ht="14.5" customHeight="1">
      <c r="D1228" s="72">
        <v>558</v>
      </c>
      <c r="E1228" s="155">
        <v>1740.96</v>
      </c>
    </row>
    <row r="1229" spans="4:5" ht="14.5" customHeight="1">
      <c r="D1229" s="72">
        <v>558</v>
      </c>
      <c r="E1229" s="155">
        <v>1740.96</v>
      </c>
    </row>
    <row r="1230" spans="4:5" ht="14.5" customHeight="1">
      <c r="D1230" s="72">
        <v>558</v>
      </c>
      <c r="E1230" s="155">
        <v>1740.96</v>
      </c>
    </row>
    <row r="1231" spans="4:5" ht="14.5" customHeight="1">
      <c r="D1231" s="72">
        <v>559</v>
      </c>
      <c r="E1231" s="155">
        <v>1744.08</v>
      </c>
    </row>
    <row r="1232" spans="4:5" ht="14.5" customHeight="1">
      <c r="D1232" s="72">
        <v>559</v>
      </c>
      <c r="E1232" s="155">
        <v>1744.08</v>
      </c>
    </row>
    <row r="1233" spans="4:5" ht="14.5" customHeight="1">
      <c r="D1233" s="72">
        <v>560</v>
      </c>
      <c r="E1233" s="155">
        <v>1741.6</v>
      </c>
    </row>
    <row r="1234" spans="4:5" ht="14.5" customHeight="1">
      <c r="D1234" s="72">
        <v>560</v>
      </c>
      <c r="E1234" s="155">
        <v>1741.6</v>
      </c>
    </row>
    <row r="1235" spans="4:5" ht="14.5" customHeight="1">
      <c r="D1235" s="72">
        <v>561</v>
      </c>
      <c r="E1235" s="155">
        <v>1744.71</v>
      </c>
    </row>
    <row r="1236" spans="4:5" ht="14.5" customHeight="1">
      <c r="D1236" s="72">
        <v>561</v>
      </c>
      <c r="E1236" s="155">
        <v>1744.71</v>
      </c>
    </row>
    <row r="1237" spans="4:5" ht="14.5" customHeight="1">
      <c r="D1237" s="72">
        <v>562</v>
      </c>
      <c r="E1237" s="155">
        <v>1747.82</v>
      </c>
    </row>
    <row r="1238" spans="4:5" ht="14.5" customHeight="1">
      <c r="D1238" s="72">
        <v>562</v>
      </c>
      <c r="E1238" s="155">
        <v>1747.82</v>
      </c>
    </row>
    <row r="1239" spans="4:5" ht="14.5" customHeight="1">
      <c r="D1239" s="72">
        <v>563</v>
      </c>
      <c r="E1239" s="155">
        <v>1750.93</v>
      </c>
    </row>
    <row r="1240" spans="4:5" ht="14.5" customHeight="1">
      <c r="D1240" s="72">
        <v>563</v>
      </c>
      <c r="E1240" s="155">
        <v>1750.93</v>
      </c>
    </row>
    <row r="1241" spans="4:5" ht="14.5" customHeight="1">
      <c r="D1241" s="72">
        <v>563</v>
      </c>
      <c r="E1241" s="155">
        <v>1750.93</v>
      </c>
    </row>
    <row r="1242" spans="4:5" ht="14.5" customHeight="1">
      <c r="D1242" s="72">
        <v>564</v>
      </c>
      <c r="E1242" s="155">
        <v>1754.04</v>
      </c>
    </row>
    <row r="1243" spans="4:5" ht="14.5" customHeight="1">
      <c r="D1243" s="72">
        <v>564</v>
      </c>
      <c r="E1243" s="155">
        <v>1754.04</v>
      </c>
    </row>
    <row r="1244" spans="4:5" ht="14.5" customHeight="1">
      <c r="D1244" s="72">
        <v>565</v>
      </c>
      <c r="E1244" s="155">
        <v>1757.15</v>
      </c>
    </row>
    <row r="1245" spans="4:5" ht="14.5" customHeight="1">
      <c r="D1245" s="72">
        <v>565</v>
      </c>
      <c r="E1245" s="155">
        <v>1757.15</v>
      </c>
    </row>
    <row r="1246" spans="4:5" ht="14.5" customHeight="1">
      <c r="D1246" s="72">
        <v>566</v>
      </c>
      <c r="E1246" s="155">
        <v>1760.26</v>
      </c>
    </row>
    <row r="1247" spans="4:5" ht="14.5" customHeight="1">
      <c r="D1247" s="72">
        <v>566</v>
      </c>
      <c r="E1247" s="155">
        <v>1760.26</v>
      </c>
    </row>
    <row r="1248" spans="4:5" ht="14.5" customHeight="1">
      <c r="D1248" s="72">
        <v>567</v>
      </c>
      <c r="E1248" s="155">
        <v>1763.37</v>
      </c>
    </row>
    <row r="1249" spans="4:5" ht="14.5" customHeight="1">
      <c r="D1249" s="72">
        <v>567</v>
      </c>
      <c r="E1249" s="155">
        <v>1763.37</v>
      </c>
    </row>
    <row r="1250" spans="4:5" ht="14.5" customHeight="1">
      <c r="D1250" s="72">
        <v>568</v>
      </c>
      <c r="E1250" s="155">
        <v>1766.48</v>
      </c>
    </row>
    <row r="1251" spans="4:5" ht="14.5" customHeight="1">
      <c r="D1251" s="72">
        <v>568</v>
      </c>
      <c r="E1251" s="155">
        <v>1766.48</v>
      </c>
    </row>
    <row r="1252" spans="4:5" ht="14.5" customHeight="1">
      <c r="D1252" s="72">
        <v>568</v>
      </c>
      <c r="E1252" s="155">
        <v>1766.48</v>
      </c>
    </row>
    <row r="1253" spans="4:5" ht="14.5" customHeight="1">
      <c r="D1253" s="72">
        <v>569</v>
      </c>
      <c r="E1253" s="155">
        <v>1769.59</v>
      </c>
    </row>
    <row r="1254" spans="4:5" ht="14.5" customHeight="1">
      <c r="D1254" s="72">
        <v>569</v>
      </c>
      <c r="E1254" s="155">
        <v>1769.59</v>
      </c>
    </row>
    <row r="1255" spans="4:5" ht="14.5" customHeight="1">
      <c r="D1255" s="72">
        <v>570</v>
      </c>
      <c r="E1255" s="155">
        <v>1767</v>
      </c>
    </row>
    <row r="1256" spans="4:5" ht="14.5" customHeight="1">
      <c r="D1256" s="72">
        <v>570</v>
      </c>
      <c r="E1256" s="155">
        <v>1767</v>
      </c>
    </row>
    <row r="1257" spans="4:5" ht="14.5" customHeight="1">
      <c r="D1257" s="72">
        <v>571</v>
      </c>
      <c r="E1257" s="155">
        <v>1770.1</v>
      </c>
    </row>
    <row r="1258" spans="4:5" ht="14.5" customHeight="1">
      <c r="D1258" s="72">
        <v>571</v>
      </c>
      <c r="E1258" s="155">
        <v>1770.1</v>
      </c>
    </row>
    <row r="1259" spans="4:5" ht="14.5" customHeight="1">
      <c r="D1259" s="72">
        <v>572</v>
      </c>
      <c r="E1259" s="155">
        <v>1773.2</v>
      </c>
    </row>
    <row r="1260" spans="4:5" ht="14.5" customHeight="1">
      <c r="D1260" s="72">
        <v>572</v>
      </c>
      <c r="E1260" s="155">
        <v>1773.2</v>
      </c>
    </row>
    <row r="1261" spans="4:5" ht="14.5" customHeight="1">
      <c r="D1261" s="72">
        <v>573</v>
      </c>
      <c r="E1261" s="155">
        <v>1776.3</v>
      </c>
    </row>
    <row r="1262" spans="4:5" ht="14.5" customHeight="1">
      <c r="D1262" s="72">
        <v>573</v>
      </c>
      <c r="E1262" s="155">
        <v>1776.3</v>
      </c>
    </row>
    <row r="1263" spans="4:5" ht="14.5" customHeight="1">
      <c r="D1263" s="72">
        <v>573</v>
      </c>
      <c r="E1263" s="155">
        <v>1776.3</v>
      </c>
    </row>
    <row r="1264" spans="4:5" ht="14.5" customHeight="1">
      <c r="D1264" s="72">
        <v>574</v>
      </c>
      <c r="E1264" s="155">
        <v>1779.4</v>
      </c>
    </row>
    <row r="1265" spans="4:5" ht="14.5" customHeight="1">
      <c r="D1265" s="72">
        <v>574</v>
      </c>
      <c r="E1265" s="155">
        <v>1779.4</v>
      </c>
    </row>
    <row r="1266" spans="4:5" ht="14.5" customHeight="1">
      <c r="D1266" s="72">
        <v>575</v>
      </c>
      <c r="E1266" s="155">
        <v>1782.5</v>
      </c>
    </row>
    <row r="1267" spans="4:5" ht="14.5" customHeight="1">
      <c r="D1267" s="72">
        <v>575</v>
      </c>
      <c r="E1267" s="155">
        <v>1782.5</v>
      </c>
    </row>
    <row r="1268" spans="4:5" ht="14.5" customHeight="1">
      <c r="D1268" s="72">
        <v>576</v>
      </c>
      <c r="E1268" s="155">
        <v>1785.6</v>
      </c>
    </row>
    <row r="1269" spans="4:5" ht="14.5" customHeight="1">
      <c r="D1269" s="72">
        <v>576</v>
      </c>
      <c r="E1269" s="155">
        <v>1785.6</v>
      </c>
    </row>
    <row r="1270" spans="4:5" ht="14.5" customHeight="1">
      <c r="D1270" s="72">
        <v>577</v>
      </c>
      <c r="E1270" s="155">
        <v>1788.7</v>
      </c>
    </row>
    <row r="1271" spans="4:5" ht="14.5" customHeight="1">
      <c r="D1271" s="72">
        <v>577</v>
      </c>
      <c r="E1271" s="155">
        <v>1788.7</v>
      </c>
    </row>
    <row r="1272" spans="4:5" ht="14.5" customHeight="1">
      <c r="D1272" s="72">
        <v>578</v>
      </c>
      <c r="E1272" s="155">
        <v>1791.8</v>
      </c>
    </row>
    <row r="1273" spans="4:5" ht="14.5" customHeight="1">
      <c r="D1273" s="72">
        <v>578</v>
      </c>
      <c r="E1273" s="155">
        <v>1791.8</v>
      </c>
    </row>
    <row r="1274" spans="4:5" ht="14.5" customHeight="1">
      <c r="D1274" s="72">
        <v>578</v>
      </c>
      <c r="E1274" s="155">
        <v>1791.8</v>
      </c>
    </row>
    <row r="1275" spans="4:5" ht="14.5" customHeight="1">
      <c r="D1275" s="72">
        <v>579</v>
      </c>
      <c r="E1275" s="155">
        <v>1794.9</v>
      </c>
    </row>
    <row r="1276" spans="4:5" ht="14.5" customHeight="1">
      <c r="D1276" s="72">
        <v>579</v>
      </c>
      <c r="E1276" s="155">
        <v>1794.9</v>
      </c>
    </row>
    <row r="1277" spans="4:5" ht="14.5" customHeight="1">
      <c r="D1277" s="72">
        <v>580</v>
      </c>
      <c r="E1277" s="155">
        <v>1792.2</v>
      </c>
    </row>
    <row r="1278" spans="4:5" ht="14.5" customHeight="1">
      <c r="D1278" s="72">
        <v>580</v>
      </c>
      <c r="E1278" s="155">
        <v>1792.2</v>
      </c>
    </row>
    <row r="1279" spans="4:5" ht="14.5" customHeight="1">
      <c r="D1279" s="72">
        <v>581</v>
      </c>
      <c r="E1279" s="155">
        <v>1795.29</v>
      </c>
    </row>
    <row r="1280" spans="4:5" ht="14.5" customHeight="1">
      <c r="D1280" s="72">
        <v>581</v>
      </c>
      <c r="E1280" s="155">
        <v>1795.29</v>
      </c>
    </row>
    <row r="1281" spans="4:5" ht="14.5" customHeight="1">
      <c r="D1281" s="72">
        <v>582</v>
      </c>
      <c r="E1281" s="155">
        <v>1798.38</v>
      </c>
    </row>
    <row r="1282" spans="4:5" ht="14.5" customHeight="1">
      <c r="D1282" s="72">
        <v>582</v>
      </c>
      <c r="E1282" s="155">
        <v>1798.38</v>
      </c>
    </row>
    <row r="1283" spans="4:5" ht="14.5" customHeight="1">
      <c r="D1283" s="72">
        <v>583</v>
      </c>
      <c r="E1283" s="155">
        <v>1801.47</v>
      </c>
    </row>
    <row r="1284" spans="4:5" ht="14.5" customHeight="1">
      <c r="D1284" s="72">
        <v>583</v>
      </c>
      <c r="E1284" s="155">
        <v>1801.47</v>
      </c>
    </row>
    <row r="1285" spans="4:5" ht="14.5" customHeight="1">
      <c r="D1285" s="72">
        <v>583</v>
      </c>
      <c r="E1285" s="155">
        <v>1801.47</v>
      </c>
    </row>
    <row r="1286" spans="4:5" ht="14.5" customHeight="1">
      <c r="D1286" s="72">
        <v>584</v>
      </c>
      <c r="E1286" s="155">
        <v>1804.56</v>
      </c>
    </row>
    <row r="1287" spans="4:5" ht="14.5" customHeight="1">
      <c r="D1287" s="72">
        <v>584</v>
      </c>
      <c r="E1287" s="155">
        <v>1804.56</v>
      </c>
    </row>
    <row r="1288" spans="4:5" ht="14.5" customHeight="1">
      <c r="D1288" s="72">
        <v>585</v>
      </c>
      <c r="E1288" s="155">
        <v>1807.65</v>
      </c>
    </row>
    <row r="1289" spans="4:5" ht="14.5" customHeight="1">
      <c r="D1289" s="72">
        <v>585</v>
      </c>
      <c r="E1289" s="155">
        <v>1807.65</v>
      </c>
    </row>
    <row r="1290" spans="4:5" ht="14.5" customHeight="1">
      <c r="D1290" s="72">
        <v>586</v>
      </c>
      <c r="E1290" s="155">
        <v>1810.74</v>
      </c>
    </row>
    <row r="1291" spans="4:5" ht="14.5" customHeight="1">
      <c r="D1291" s="72">
        <v>586</v>
      </c>
      <c r="E1291" s="155">
        <v>1810.74</v>
      </c>
    </row>
    <row r="1292" spans="4:5" ht="14.5" customHeight="1">
      <c r="D1292" s="72">
        <v>587</v>
      </c>
      <c r="E1292" s="155">
        <v>1813.83</v>
      </c>
    </row>
    <row r="1293" spans="4:5" ht="14.5" customHeight="1">
      <c r="D1293" s="72">
        <v>587</v>
      </c>
      <c r="E1293" s="155">
        <v>1813.83</v>
      </c>
    </row>
    <row r="1294" spans="4:5" ht="14.5" customHeight="1">
      <c r="D1294" s="72">
        <v>588</v>
      </c>
      <c r="E1294" s="155">
        <v>1816.92</v>
      </c>
    </row>
    <row r="1295" spans="4:5" ht="14.5" customHeight="1">
      <c r="D1295" s="72">
        <v>588</v>
      </c>
      <c r="E1295" s="155">
        <v>1816.92</v>
      </c>
    </row>
    <row r="1296" spans="4:5" ht="14.5" customHeight="1">
      <c r="D1296" s="72">
        <v>588</v>
      </c>
      <c r="E1296" s="155">
        <v>1816.92</v>
      </c>
    </row>
    <row r="1297" spans="4:5" ht="14.5" customHeight="1">
      <c r="D1297" s="72">
        <v>589</v>
      </c>
      <c r="E1297" s="155">
        <v>1820.01</v>
      </c>
    </row>
    <row r="1298" spans="4:5" ht="14.5" customHeight="1">
      <c r="D1298" s="72">
        <v>589</v>
      </c>
      <c r="E1298" s="155">
        <v>1820.01</v>
      </c>
    </row>
    <row r="1299" spans="4:5" ht="14.5" customHeight="1">
      <c r="D1299" s="72">
        <v>590</v>
      </c>
      <c r="E1299" s="155">
        <v>1817.2</v>
      </c>
    </row>
    <row r="1300" spans="4:5" ht="14.5" customHeight="1">
      <c r="D1300" s="72">
        <v>590</v>
      </c>
      <c r="E1300" s="155">
        <v>1817.2</v>
      </c>
    </row>
    <row r="1301" spans="4:5" ht="14.5" customHeight="1">
      <c r="D1301" s="72">
        <v>591</v>
      </c>
      <c r="E1301" s="155">
        <v>1820.28</v>
      </c>
    </row>
    <row r="1302" spans="4:5" ht="14.5" customHeight="1">
      <c r="D1302" s="72">
        <v>591</v>
      </c>
      <c r="E1302" s="155">
        <v>1820.28</v>
      </c>
    </row>
    <row r="1303" spans="4:5" ht="14.5" customHeight="1">
      <c r="D1303" s="72">
        <v>592</v>
      </c>
      <c r="E1303" s="155">
        <v>1823.36</v>
      </c>
    </row>
    <row r="1304" spans="4:5" ht="14.5" customHeight="1">
      <c r="D1304" s="72">
        <v>592</v>
      </c>
      <c r="E1304" s="155">
        <v>1823.36</v>
      </c>
    </row>
    <row r="1305" spans="4:5" ht="14.5" customHeight="1">
      <c r="D1305" s="72">
        <v>593</v>
      </c>
      <c r="E1305" s="155">
        <v>1826.44</v>
      </c>
    </row>
    <row r="1306" spans="4:5" ht="14.5" customHeight="1">
      <c r="D1306" s="72">
        <v>593</v>
      </c>
      <c r="E1306" s="155">
        <v>1826.44</v>
      </c>
    </row>
    <row r="1307" spans="4:5" ht="14.5" customHeight="1">
      <c r="D1307" s="72">
        <v>593</v>
      </c>
      <c r="E1307" s="155">
        <v>1826.44</v>
      </c>
    </row>
    <row r="1308" spans="4:5" ht="14.5" customHeight="1">
      <c r="D1308" s="72">
        <v>594</v>
      </c>
      <c r="E1308" s="155">
        <v>1829.52</v>
      </c>
    </row>
    <row r="1309" spans="4:5" ht="14.5" customHeight="1">
      <c r="D1309" s="72">
        <v>594</v>
      </c>
      <c r="E1309" s="155">
        <v>1829.52</v>
      </c>
    </row>
    <row r="1310" spans="4:5" ht="14.5" customHeight="1">
      <c r="D1310" s="72">
        <v>595</v>
      </c>
      <c r="E1310" s="155">
        <v>1832.6</v>
      </c>
    </row>
    <row r="1311" spans="4:5" ht="14.5" customHeight="1">
      <c r="D1311" s="72">
        <v>595</v>
      </c>
      <c r="E1311" s="155">
        <v>1832.6</v>
      </c>
    </row>
    <row r="1312" spans="4:5" ht="14.5" customHeight="1">
      <c r="D1312" s="72">
        <v>596</v>
      </c>
      <c r="E1312" s="155">
        <v>1835.68</v>
      </c>
    </row>
    <row r="1313" spans="4:5" ht="14.5" customHeight="1">
      <c r="D1313" s="72">
        <v>596</v>
      </c>
      <c r="E1313" s="155">
        <v>1835.68</v>
      </c>
    </row>
    <row r="1314" spans="4:5" ht="14.5" customHeight="1">
      <c r="D1314" s="72">
        <v>597</v>
      </c>
      <c r="E1314" s="155">
        <v>1838.76</v>
      </c>
    </row>
    <row r="1315" spans="4:5" ht="14.5" customHeight="1">
      <c r="D1315" s="72">
        <v>597</v>
      </c>
      <c r="E1315" s="155">
        <v>1838.76</v>
      </c>
    </row>
    <row r="1316" spans="4:5" ht="14.5" customHeight="1">
      <c r="D1316" s="72">
        <v>598</v>
      </c>
      <c r="E1316" s="155">
        <v>1841.84</v>
      </c>
    </row>
    <row r="1317" spans="4:5" ht="14.5" customHeight="1">
      <c r="D1317" s="72">
        <v>598</v>
      </c>
      <c r="E1317" s="155">
        <v>1841.84</v>
      </c>
    </row>
    <row r="1318" spans="4:5" ht="14.5" customHeight="1">
      <c r="D1318" s="72">
        <v>598</v>
      </c>
      <c r="E1318" s="155">
        <v>1841.84</v>
      </c>
    </row>
    <row r="1319" spans="4:5" ht="14.5" customHeight="1">
      <c r="D1319" s="72">
        <v>599</v>
      </c>
      <c r="E1319" s="155">
        <v>1844.92</v>
      </c>
    </row>
    <row r="1320" spans="4:5" ht="14.5" customHeight="1">
      <c r="D1320" s="72">
        <v>599</v>
      </c>
      <c r="E1320" s="155">
        <v>1844.92</v>
      </c>
    </row>
    <row r="1321" spans="4:5" ht="14.5" customHeight="1">
      <c r="D1321" s="72">
        <v>600</v>
      </c>
      <c r="E1321" s="155">
        <v>1842</v>
      </c>
    </row>
    <row r="1322" spans="4:5" ht="14.5" customHeight="1">
      <c r="D1322" s="72">
        <v>600</v>
      </c>
      <c r="E1322" s="155">
        <v>1842</v>
      </c>
    </row>
    <row r="1323" spans="4:5" ht="14.5" customHeight="1">
      <c r="D1323" s="72">
        <v>601</v>
      </c>
      <c r="E1323" s="155">
        <v>1845.07</v>
      </c>
    </row>
    <row r="1324" spans="4:5" ht="14.5" customHeight="1">
      <c r="D1324" s="72">
        <v>601</v>
      </c>
      <c r="E1324" s="155">
        <v>1845.07</v>
      </c>
    </row>
    <row r="1325" spans="4:5" ht="14.5" customHeight="1">
      <c r="D1325" s="72">
        <v>602</v>
      </c>
      <c r="E1325" s="155">
        <v>1848.14</v>
      </c>
    </row>
    <row r="1326" spans="4:5" ht="14.5" customHeight="1">
      <c r="D1326" s="72">
        <v>602</v>
      </c>
      <c r="E1326" s="155">
        <v>1848.14</v>
      </c>
    </row>
    <row r="1327" spans="4:5" ht="14.5" customHeight="1">
      <c r="D1327" s="72">
        <v>603</v>
      </c>
      <c r="E1327" s="155">
        <v>1851.21</v>
      </c>
    </row>
    <row r="1328" spans="4:5" ht="14.5" customHeight="1">
      <c r="D1328" s="72">
        <v>603</v>
      </c>
      <c r="E1328" s="155">
        <v>1851.21</v>
      </c>
    </row>
    <row r="1329" spans="4:5" ht="14.5" customHeight="1">
      <c r="D1329" s="72">
        <v>603</v>
      </c>
      <c r="E1329" s="155">
        <v>1851.21</v>
      </c>
    </row>
    <row r="1330" spans="4:5" ht="14.5" customHeight="1">
      <c r="D1330" s="72">
        <v>604</v>
      </c>
      <c r="E1330" s="155">
        <v>1854.28</v>
      </c>
    </row>
    <row r="1331" spans="4:5" ht="14.5" customHeight="1">
      <c r="D1331" s="72">
        <v>604</v>
      </c>
      <c r="E1331" s="155">
        <v>1854.28</v>
      </c>
    </row>
    <row r="1332" spans="4:5" ht="14.5" customHeight="1">
      <c r="D1332" s="72">
        <v>605</v>
      </c>
      <c r="E1332" s="155">
        <v>1857.35</v>
      </c>
    </row>
    <row r="1333" spans="4:5" ht="14.5" customHeight="1">
      <c r="D1333" s="72">
        <v>605</v>
      </c>
      <c r="E1333" s="155">
        <v>1857.35</v>
      </c>
    </row>
    <row r="1334" spans="4:5" ht="14.5" customHeight="1">
      <c r="D1334" s="72">
        <v>606</v>
      </c>
      <c r="E1334" s="155">
        <v>1860.42</v>
      </c>
    </row>
    <row r="1335" spans="4:5" ht="14.5" customHeight="1">
      <c r="D1335" s="72">
        <v>606</v>
      </c>
      <c r="E1335" s="155">
        <v>1860.42</v>
      </c>
    </row>
    <row r="1336" spans="4:5" ht="14.5" customHeight="1">
      <c r="D1336" s="72">
        <v>607</v>
      </c>
      <c r="E1336" s="155">
        <v>1863.49</v>
      </c>
    </row>
    <row r="1337" spans="4:5" ht="14.5" customHeight="1">
      <c r="D1337" s="72">
        <v>607</v>
      </c>
      <c r="E1337" s="155">
        <v>1863.49</v>
      </c>
    </row>
    <row r="1338" spans="4:5" ht="14.5" customHeight="1">
      <c r="D1338" s="72">
        <v>607</v>
      </c>
      <c r="E1338" s="155">
        <v>1863.49</v>
      </c>
    </row>
    <row r="1339" spans="4:5" ht="14.5" customHeight="1">
      <c r="D1339" s="72">
        <v>608</v>
      </c>
      <c r="E1339" s="155">
        <v>1866.56</v>
      </c>
    </row>
    <row r="1340" spans="4:5" ht="14.5" customHeight="1">
      <c r="D1340" s="72">
        <v>608</v>
      </c>
      <c r="E1340" s="155">
        <v>1866.56</v>
      </c>
    </row>
    <row r="1341" spans="4:5" ht="14.5" customHeight="1">
      <c r="D1341" s="72">
        <v>609</v>
      </c>
      <c r="E1341" s="155">
        <v>1869.63</v>
      </c>
    </row>
    <row r="1342" spans="4:5" ht="14.5" customHeight="1">
      <c r="D1342" s="72">
        <v>609</v>
      </c>
      <c r="E1342" s="155">
        <v>1869.63</v>
      </c>
    </row>
    <row r="1343" spans="4:5" ht="14.5" customHeight="1">
      <c r="D1343" s="72">
        <v>610</v>
      </c>
      <c r="E1343" s="155">
        <v>1866.6</v>
      </c>
    </row>
    <row r="1344" spans="4:5" ht="14.5" customHeight="1">
      <c r="D1344" s="72">
        <v>610</v>
      </c>
      <c r="E1344" s="155">
        <v>1866.6</v>
      </c>
    </row>
    <row r="1345" spans="4:5" ht="14.5" customHeight="1">
      <c r="D1345" s="72">
        <v>611</v>
      </c>
      <c r="E1345" s="155">
        <v>1869.66</v>
      </c>
    </row>
    <row r="1346" spans="4:5" ht="14.5" customHeight="1">
      <c r="D1346" s="72">
        <v>611</v>
      </c>
      <c r="E1346" s="155">
        <v>1869.66</v>
      </c>
    </row>
    <row r="1347" spans="4:5" ht="14.5" customHeight="1">
      <c r="D1347" s="72">
        <v>612</v>
      </c>
      <c r="E1347" s="155">
        <v>1872.72</v>
      </c>
    </row>
    <row r="1348" spans="4:5" ht="14.5" customHeight="1">
      <c r="D1348" s="72">
        <v>612</v>
      </c>
      <c r="E1348" s="155">
        <v>1872.72</v>
      </c>
    </row>
    <row r="1349" spans="4:5" ht="14.5" customHeight="1">
      <c r="D1349" s="72">
        <v>612</v>
      </c>
      <c r="E1349" s="155">
        <v>1872.72</v>
      </c>
    </row>
    <row r="1350" spans="4:5" ht="14.5" customHeight="1">
      <c r="D1350" s="72">
        <v>613</v>
      </c>
      <c r="E1350" s="155">
        <v>1875.78</v>
      </c>
    </row>
    <row r="1351" spans="4:5" ht="14.5" customHeight="1">
      <c r="D1351" s="72">
        <v>613</v>
      </c>
      <c r="E1351" s="155">
        <v>1875.78</v>
      </c>
    </row>
    <row r="1352" spans="4:5" ht="14.5" customHeight="1">
      <c r="D1352" s="72">
        <v>614</v>
      </c>
      <c r="E1352" s="155">
        <v>1878.84</v>
      </c>
    </row>
    <row r="1353" spans="4:5" ht="14.5" customHeight="1">
      <c r="D1353" s="72">
        <v>614</v>
      </c>
      <c r="E1353" s="155">
        <v>1878.84</v>
      </c>
    </row>
    <row r="1354" spans="4:5" ht="14.5" customHeight="1">
      <c r="D1354" s="72">
        <v>615</v>
      </c>
      <c r="E1354" s="155">
        <v>1881.9</v>
      </c>
    </row>
    <row r="1355" spans="4:5" ht="14.5" customHeight="1">
      <c r="D1355" s="72">
        <v>615</v>
      </c>
      <c r="E1355" s="155">
        <v>1881.9</v>
      </c>
    </row>
    <row r="1356" spans="4:5" ht="14.5" customHeight="1">
      <c r="D1356" s="72">
        <v>616</v>
      </c>
      <c r="E1356" s="155">
        <v>1884.96</v>
      </c>
    </row>
    <row r="1357" spans="4:5" ht="14.5" customHeight="1">
      <c r="D1357" s="72">
        <v>616</v>
      </c>
      <c r="E1357" s="155">
        <v>1884.96</v>
      </c>
    </row>
    <row r="1358" spans="4:5" ht="14.5" customHeight="1">
      <c r="D1358" s="72">
        <v>617</v>
      </c>
      <c r="E1358" s="155">
        <v>1881.85</v>
      </c>
    </row>
    <row r="1359" spans="4:5" ht="14.5" customHeight="1">
      <c r="D1359" s="72">
        <v>617</v>
      </c>
      <c r="E1359" s="155">
        <v>1881.85</v>
      </c>
    </row>
    <row r="1360" spans="4:5" ht="14.5" customHeight="1">
      <c r="D1360" s="72">
        <v>617</v>
      </c>
      <c r="E1360" s="155">
        <v>1881.85</v>
      </c>
    </row>
    <row r="1361" spans="4:5" ht="14.5" customHeight="1">
      <c r="D1361" s="72">
        <v>618</v>
      </c>
      <c r="E1361" s="155">
        <v>1884.9</v>
      </c>
    </row>
    <row r="1362" spans="4:5" ht="14.5" customHeight="1">
      <c r="D1362" s="72">
        <v>618</v>
      </c>
      <c r="E1362" s="155">
        <v>1884.9</v>
      </c>
    </row>
    <row r="1363" spans="4:5" ht="14.5" customHeight="1">
      <c r="D1363" s="72">
        <v>619</v>
      </c>
      <c r="E1363" s="155">
        <v>1887.95</v>
      </c>
    </row>
    <row r="1364" spans="4:5" ht="14.5" customHeight="1">
      <c r="D1364" s="72">
        <v>619</v>
      </c>
      <c r="E1364" s="155">
        <v>1887.95</v>
      </c>
    </row>
    <row r="1365" spans="4:5" ht="14.5" customHeight="1">
      <c r="D1365" s="72">
        <v>620</v>
      </c>
      <c r="E1365" s="155">
        <v>1891</v>
      </c>
    </row>
    <row r="1366" spans="4:5" ht="14.5" customHeight="1">
      <c r="D1366" s="72">
        <v>620</v>
      </c>
      <c r="E1366" s="155">
        <v>1891</v>
      </c>
    </row>
    <row r="1367" spans="4:5" ht="14.5" customHeight="1">
      <c r="D1367" s="72">
        <v>621</v>
      </c>
      <c r="E1367" s="155">
        <v>1894.05</v>
      </c>
    </row>
    <row r="1368" spans="4:5" ht="14.5" customHeight="1">
      <c r="D1368" s="72">
        <v>621</v>
      </c>
      <c r="E1368" s="155">
        <v>1894.05</v>
      </c>
    </row>
    <row r="1369" spans="4:5" ht="14.5" customHeight="1">
      <c r="D1369" s="72">
        <v>622</v>
      </c>
      <c r="E1369" s="155">
        <v>1897.1</v>
      </c>
    </row>
    <row r="1370" spans="4:5" ht="14.5" customHeight="1">
      <c r="D1370" s="72">
        <v>622</v>
      </c>
      <c r="E1370" s="155">
        <v>1897.1</v>
      </c>
    </row>
    <row r="1371" spans="4:5" ht="14.5" customHeight="1">
      <c r="D1371" s="72">
        <v>622</v>
      </c>
      <c r="E1371" s="155">
        <v>1897.1</v>
      </c>
    </row>
    <row r="1372" spans="4:5" ht="14.5" customHeight="1">
      <c r="D1372" s="72">
        <v>623</v>
      </c>
      <c r="E1372" s="155">
        <v>1900.15</v>
      </c>
    </row>
    <row r="1373" spans="4:5" ht="14.5" customHeight="1">
      <c r="D1373" s="72">
        <v>623</v>
      </c>
      <c r="E1373" s="155">
        <v>1900.15</v>
      </c>
    </row>
    <row r="1374" spans="4:5" ht="14.5" customHeight="1">
      <c r="D1374" s="72">
        <v>624</v>
      </c>
      <c r="E1374" s="155">
        <v>1903.2</v>
      </c>
    </row>
    <row r="1375" spans="4:5" ht="14.5" customHeight="1">
      <c r="D1375" s="72">
        <v>624</v>
      </c>
      <c r="E1375" s="155">
        <v>1903.2</v>
      </c>
    </row>
    <row r="1376" spans="4:5" ht="14.5" customHeight="1">
      <c r="D1376" s="72">
        <v>625</v>
      </c>
      <c r="E1376" s="155">
        <v>1906.25</v>
      </c>
    </row>
    <row r="1377" spans="4:5" ht="14.5" customHeight="1">
      <c r="D1377" s="72">
        <v>625</v>
      </c>
      <c r="E1377" s="155">
        <v>1906.25</v>
      </c>
    </row>
    <row r="1378" spans="4:5" ht="14.5" customHeight="1">
      <c r="D1378" s="72">
        <v>626</v>
      </c>
      <c r="E1378" s="155">
        <v>1909.3</v>
      </c>
    </row>
    <row r="1379" spans="4:5" ht="14.5" customHeight="1">
      <c r="D1379" s="72">
        <v>626</v>
      </c>
      <c r="E1379" s="155">
        <v>1909.3</v>
      </c>
    </row>
    <row r="1380" spans="4:5" ht="14.5" customHeight="1">
      <c r="D1380" s="72">
        <v>627</v>
      </c>
      <c r="E1380" s="155">
        <v>1912.35</v>
      </c>
    </row>
    <row r="1381" spans="4:5" ht="14.5" customHeight="1">
      <c r="D1381" s="72">
        <v>627</v>
      </c>
      <c r="E1381" s="155">
        <v>1912.35</v>
      </c>
    </row>
    <row r="1382" spans="4:5" ht="14.5" customHeight="1">
      <c r="D1382" s="72">
        <v>627</v>
      </c>
      <c r="E1382" s="155">
        <v>1912.35</v>
      </c>
    </row>
    <row r="1383" spans="4:5" ht="14.5" customHeight="1">
      <c r="D1383" s="72">
        <v>628</v>
      </c>
      <c r="E1383" s="155">
        <v>1915.4</v>
      </c>
    </row>
    <row r="1384" spans="4:5" ht="14.5" customHeight="1">
      <c r="D1384" s="72">
        <v>628</v>
      </c>
      <c r="E1384" s="155">
        <v>1915.4</v>
      </c>
    </row>
    <row r="1385" spans="4:5" ht="14.5" customHeight="1">
      <c r="D1385" s="72">
        <v>629</v>
      </c>
      <c r="E1385" s="155">
        <v>1918.45</v>
      </c>
    </row>
    <row r="1386" spans="4:5" ht="14.5" customHeight="1">
      <c r="D1386" s="72">
        <v>629</v>
      </c>
      <c r="E1386" s="155">
        <v>1918.45</v>
      </c>
    </row>
    <row r="1387" spans="4:5" ht="14.5" customHeight="1">
      <c r="D1387" s="72">
        <v>630</v>
      </c>
      <c r="E1387" s="155">
        <v>1915.2</v>
      </c>
    </row>
    <row r="1388" spans="4:5" ht="14.5" customHeight="1">
      <c r="D1388" s="72">
        <v>630</v>
      </c>
      <c r="E1388" s="155">
        <v>1915.2</v>
      </c>
    </row>
    <row r="1389" spans="4:5" ht="14.5" customHeight="1">
      <c r="D1389" s="72">
        <v>631</v>
      </c>
      <c r="E1389" s="155">
        <v>1918.24</v>
      </c>
    </row>
    <row r="1390" spans="4:5" ht="14.5" customHeight="1">
      <c r="D1390" s="72">
        <v>631</v>
      </c>
      <c r="E1390" s="155">
        <v>1918.24</v>
      </c>
    </row>
    <row r="1391" spans="4:5" ht="14.5" customHeight="1">
      <c r="D1391" s="72">
        <v>632</v>
      </c>
      <c r="E1391" s="155">
        <v>1921.28</v>
      </c>
    </row>
    <row r="1392" spans="4:5" ht="14.5" customHeight="1">
      <c r="D1392" s="72">
        <v>632</v>
      </c>
      <c r="E1392" s="155">
        <v>1921.28</v>
      </c>
    </row>
    <row r="1393" spans="4:5" ht="14.5" customHeight="1">
      <c r="D1393" s="72">
        <v>632</v>
      </c>
      <c r="E1393" s="155">
        <v>1921.28</v>
      </c>
    </row>
    <row r="1394" spans="4:5" ht="14.5" customHeight="1">
      <c r="D1394" s="72">
        <v>633</v>
      </c>
      <c r="E1394" s="155">
        <v>1924.32</v>
      </c>
    </row>
    <row r="1395" spans="4:5" ht="14.5" customHeight="1">
      <c r="D1395" s="72">
        <v>633</v>
      </c>
      <c r="E1395" s="155">
        <v>1924.32</v>
      </c>
    </row>
    <row r="1396" spans="4:5" ht="14.5" customHeight="1">
      <c r="D1396" s="72">
        <v>634</v>
      </c>
      <c r="E1396" s="155">
        <v>1927.36</v>
      </c>
    </row>
    <row r="1397" spans="4:5" ht="14.5" customHeight="1">
      <c r="D1397" s="72">
        <v>634</v>
      </c>
      <c r="E1397" s="155">
        <v>1927.36</v>
      </c>
    </row>
    <row r="1398" spans="4:5" ht="14.5" customHeight="1">
      <c r="D1398" s="72">
        <v>635</v>
      </c>
      <c r="E1398" s="155">
        <v>1930.4</v>
      </c>
    </row>
    <row r="1399" spans="4:5" ht="14.5" customHeight="1">
      <c r="D1399" s="72">
        <v>635</v>
      </c>
      <c r="E1399" s="155">
        <v>1930.4</v>
      </c>
    </row>
    <row r="1400" spans="4:5" ht="14.5" customHeight="1">
      <c r="D1400" s="72">
        <v>636</v>
      </c>
      <c r="E1400" s="155">
        <v>1933.44</v>
      </c>
    </row>
    <row r="1401" spans="4:5" ht="14.5" customHeight="1">
      <c r="D1401" s="72">
        <v>636</v>
      </c>
      <c r="E1401" s="155">
        <v>1933.44</v>
      </c>
    </row>
    <row r="1402" spans="4:5" ht="14.5" customHeight="1">
      <c r="D1402" s="72">
        <v>637</v>
      </c>
      <c r="E1402" s="155">
        <v>1936.48</v>
      </c>
    </row>
    <row r="1403" spans="4:5" ht="14.5" customHeight="1">
      <c r="D1403" s="72">
        <v>637</v>
      </c>
      <c r="E1403" s="155">
        <v>1936.48</v>
      </c>
    </row>
    <row r="1404" spans="4:5" ht="14.5" customHeight="1">
      <c r="D1404" s="72">
        <v>637</v>
      </c>
      <c r="E1404" s="155">
        <v>1936.48</v>
      </c>
    </row>
    <row r="1405" spans="4:5" ht="14.5" customHeight="1">
      <c r="D1405" s="72">
        <v>638</v>
      </c>
      <c r="E1405" s="155">
        <v>1939.52</v>
      </c>
    </row>
    <row r="1406" spans="4:5" ht="14.5" customHeight="1">
      <c r="D1406" s="72">
        <v>638</v>
      </c>
      <c r="E1406" s="155">
        <v>1939.52</v>
      </c>
    </row>
    <row r="1407" spans="4:5" ht="14.5" customHeight="1">
      <c r="D1407" s="72">
        <v>639</v>
      </c>
      <c r="E1407" s="155">
        <v>1942.56</v>
      </c>
    </row>
    <row r="1408" spans="4:5" ht="14.5" customHeight="1">
      <c r="D1408" s="72">
        <v>639</v>
      </c>
      <c r="E1408" s="155">
        <v>1942.56</v>
      </c>
    </row>
    <row r="1409" spans="4:5" ht="14.5" customHeight="1">
      <c r="D1409" s="72">
        <v>640</v>
      </c>
      <c r="E1409" s="155">
        <v>1939.2</v>
      </c>
    </row>
    <row r="1410" spans="4:5" ht="14.5" customHeight="1">
      <c r="D1410" s="72">
        <v>640</v>
      </c>
      <c r="E1410" s="155">
        <v>1939.2</v>
      </c>
    </row>
    <row r="1411" spans="4:5" ht="14.5" customHeight="1">
      <c r="D1411" s="72">
        <v>641</v>
      </c>
      <c r="E1411" s="155">
        <v>1942.23</v>
      </c>
    </row>
    <row r="1412" spans="4:5" ht="14.5" customHeight="1">
      <c r="D1412" s="72">
        <v>641</v>
      </c>
      <c r="E1412" s="155">
        <v>1942.23</v>
      </c>
    </row>
    <row r="1413" spans="4:5" ht="14.5" customHeight="1">
      <c r="D1413" s="72">
        <v>642</v>
      </c>
      <c r="E1413" s="155">
        <v>1945.26</v>
      </c>
    </row>
    <row r="1414" spans="4:5" ht="14.5" customHeight="1">
      <c r="D1414" s="72">
        <v>642</v>
      </c>
      <c r="E1414" s="155">
        <v>1945.26</v>
      </c>
    </row>
    <row r="1415" spans="4:5" ht="14.5" customHeight="1">
      <c r="D1415" s="72">
        <v>642</v>
      </c>
      <c r="E1415" s="155">
        <v>1945.26</v>
      </c>
    </row>
    <row r="1416" spans="4:5" ht="14.5" customHeight="1">
      <c r="D1416" s="72">
        <v>643</v>
      </c>
      <c r="E1416" s="155">
        <v>1948.29</v>
      </c>
    </row>
    <row r="1417" spans="4:5" ht="14.5" customHeight="1">
      <c r="D1417" s="72">
        <v>643</v>
      </c>
      <c r="E1417" s="155">
        <v>1948.29</v>
      </c>
    </row>
    <row r="1418" spans="4:5" ht="14.5" customHeight="1">
      <c r="D1418" s="72">
        <v>644</v>
      </c>
      <c r="E1418" s="155">
        <v>1951.32</v>
      </c>
    </row>
    <row r="1419" spans="4:5" ht="14.5" customHeight="1">
      <c r="D1419" s="72">
        <v>644</v>
      </c>
      <c r="E1419" s="155">
        <v>1951.32</v>
      </c>
    </row>
    <row r="1420" spans="4:5" ht="14.5" customHeight="1">
      <c r="D1420" s="72">
        <v>645</v>
      </c>
      <c r="E1420" s="155">
        <v>1954.35</v>
      </c>
    </row>
    <row r="1421" spans="4:5" ht="14.5" customHeight="1">
      <c r="D1421" s="72">
        <v>645</v>
      </c>
      <c r="E1421" s="155">
        <v>1954.35</v>
      </c>
    </row>
    <row r="1422" spans="4:5" ht="14.5" customHeight="1">
      <c r="D1422" s="72">
        <v>646</v>
      </c>
      <c r="E1422" s="155">
        <v>1957.38</v>
      </c>
    </row>
    <row r="1423" spans="4:5" ht="14.5" customHeight="1">
      <c r="D1423" s="72">
        <v>646</v>
      </c>
      <c r="E1423" s="155">
        <v>1957.38</v>
      </c>
    </row>
    <row r="1424" spans="4:5" ht="14.5" customHeight="1">
      <c r="D1424" s="72">
        <v>647</v>
      </c>
      <c r="E1424" s="155">
        <v>1960.41</v>
      </c>
    </row>
    <row r="1425" spans="4:5" ht="14.5" customHeight="1">
      <c r="D1425" s="72">
        <v>647</v>
      </c>
      <c r="E1425" s="155">
        <v>1960.41</v>
      </c>
    </row>
    <row r="1426" spans="4:5" ht="14.5" customHeight="1">
      <c r="D1426" s="72">
        <v>647</v>
      </c>
      <c r="E1426" s="155">
        <v>1960.41</v>
      </c>
    </row>
    <row r="1427" spans="4:5" ht="14.5" customHeight="1">
      <c r="D1427" s="72">
        <v>648</v>
      </c>
      <c r="E1427" s="155">
        <v>1963.44</v>
      </c>
    </row>
    <row r="1428" spans="4:5" ht="14.5" customHeight="1">
      <c r="D1428" s="72">
        <v>648</v>
      </c>
      <c r="E1428" s="155">
        <v>1963.44</v>
      </c>
    </row>
    <row r="1429" spans="4:5" ht="14.5" customHeight="1">
      <c r="D1429" s="72">
        <v>649</v>
      </c>
      <c r="E1429" s="155">
        <v>1966.47</v>
      </c>
    </row>
    <row r="1430" spans="4:5" ht="14.5" customHeight="1">
      <c r="D1430" s="72">
        <v>649</v>
      </c>
      <c r="E1430" s="155">
        <v>1966.47</v>
      </c>
    </row>
    <row r="1431" spans="4:5" ht="14.5" customHeight="1">
      <c r="D1431" s="72">
        <v>650</v>
      </c>
      <c r="E1431" s="155">
        <v>1963</v>
      </c>
    </row>
    <row r="1432" spans="4:5" ht="14.5" customHeight="1">
      <c r="D1432" s="72">
        <v>650</v>
      </c>
      <c r="E1432" s="155">
        <v>1963</v>
      </c>
    </row>
    <row r="1433" spans="4:5" ht="14.5" customHeight="1">
      <c r="D1433" s="72">
        <v>651</v>
      </c>
      <c r="E1433" s="155">
        <v>1966.02</v>
      </c>
    </row>
    <row r="1434" spans="4:5" ht="14.5" customHeight="1">
      <c r="D1434" s="72">
        <v>651</v>
      </c>
      <c r="E1434" s="155">
        <v>1966.02</v>
      </c>
    </row>
    <row r="1435" spans="4:5" ht="14.5" customHeight="1">
      <c r="D1435" s="72">
        <v>652</v>
      </c>
      <c r="E1435" s="155">
        <v>1969.04</v>
      </c>
    </row>
    <row r="1436" spans="4:5" ht="14.5" customHeight="1">
      <c r="D1436" s="72">
        <v>652</v>
      </c>
      <c r="E1436" s="155">
        <v>1969.04</v>
      </c>
    </row>
    <row r="1437" spans="4:5" ht="14.5" customHeight="1">
      <c r="D1437" s="72">
        <v>652</v>
      </c>
      <c r="E1437" s="155">
        <v>1969.04</v>
      </c>
    </row>
    <row r="1438" spans="4:5" ht="14.5" customHeight="1">
      <c r="D1438" s="72">
        <v>653</v>
      </c>
      <c r="E1438" s="155">
        <v>1972.06</v>
      </c>
    </row>
    <row r="1439" spans="4:5" ht="14.5" customHeight="1">
      <c r="D1439" s="72">
        <v>653</v>
      </c>
      <c r="E1439" s="155">
        <v>1972.06</v>
      </c>
    </row>
    <row r="1440" spans="4:5" ht="14.5" customHeight="1">
      <c r="D1440" s="72">
        <v>654</v>
      </c>
      <c r="E1440" s="155">
        <v>1975.08</v>
      </c>
    </row>
    <row r="1441" spans="4:5" ht="14.5" customHeight="1">
      <c r="D1441" s="72">
        <v>654</v>
      </c>
      <c r="E1441" s="155">
        <v>1975.08</v>
      </c>
    </row>
    <row r="1442" spans="4:5" ht="14.5" customHeight="1">
      <c r="D1442" s="72">
        <v>655</v>
      </c>
      <c r="E1442" s="155">
        <v>1978.1</v>
      </c>
    </row>
    <row r="1443" spans="4:5" ht="14.5" customHeight="1">
      <c r="D1443" s="72">
        <v>655</v>
      </c>
      <c r="E1443" s="155">
        <v>1978.1</v>
      </c>
    </row>
    <row r="1444" spans="4:5" ht="14.5" customHeight="1">
      <c r="D1444" s="72">
        <v>656</v>
      </c>
      <c r="E1444" s="155">
        <v>1981.12</v>
      </c>
    </row>
    <row r="1445" spans="4:5" ht="14.5" customHeight="1">
      <c r="D1445" s="72">
        <v>656</v>
      </c>
      <c r="E1445" s="155">
        <v>1981.12</v>
      </c>
    </row>
    <row r="1446" spans="4:5" ht="14.5" customHeight="1">
      <c r="D1446" s="72">
        <v>657</v>
      </c>
      <c r="E1446" s="155">
        <v>1984.14</v>
      </c>
    </row>
    <row r="1447" spans="4:5" ht="14.5" customHeight="1">
      <c r="D1447" s="72">
        <v>657</v>
      </c>
      <c r="E1447" s="155">
        <v>1984.14</v>
      </c>
    </row>
    <row r="1448" spans="4:5" ht="14.5" customHeight="1">
      <c r="D1448" s="72">
        <v>657</v>
      </c>
      <c r="E1448" s="155">
        <v>1984.14</v>
      </c>
    </row>
    <row r="1449" spans="4:5" ht="14.5" customHeight="1">
      <c r="D1449" s="72">
        <v>658</v>
      </c>
      <c r="E1449" s="155">
        <v>1987.16</v>
      </c>
    </row>
    <row r="1450" spans="4:5" ht="14.5" customHeight="1">
      <c r="D1450" s="72">
        <v>658</v>
      </c>
      <c r="E1450" s="155">
        <v>1987.16</v>
      </c>
    </row>
    <row r="1451" spans="4:5" ht="14.5" customHeight="1">
      <c r="D1451" s="72">
        <v>659</v>
      </c>
      <c r="E1451" s="155">
        <v>1990.18</v>
      </c>
    </row>
    <row r="1452" spans="4:5" ht="14.5" customHeight="1">
      <c r="D1452" s="72">
        <v>659</v>
      </c>
      <c r="E1452" s="155">
        <v>1990.18</v>
      </c>
    </row>
    <row r="1453" spans="4:5" ht="14.5" customHeight="1">
      <c r="D1453" s="72">
        <v>660</v>
      </c>
      <c r="E1453" s="155">
        <v>1986.6</v>
      </c>
    </row>
    <row r="1454" spans="4:5" ht="14.5" customHeight="1">
      <c r="D1454" s="72">
        <v>660</v>
      </c>
      <c r="E1454" s="155">
        <v>1986.6</v>
      </c>
    </row>
    <row r="1455" spans="4:5" ht="14.5" customHeight="1">
      <c r="D1455" s="72">
        <v>661</v>
      </c>
      <c r="E1455" s="155">
        <v>1989.61</v>
      </c>
    </row>
    <row r="1456" spans="4:5" ht="14.5" customHeight="1">
      <c r="D1456" s="72">
        <v>661</v>
      </c>
      <c r="E1456" s="156">
        <v>1989.61</v>
      </c>
    </row>
    <row r="1457" spans="4:5" ht="14.5" customHeight="1">
      <c r="D1457" s="72">
        <v>662</v>
      </c>
      <c r="E1457" s="156">
        <v>1992.62</v>
      </c>
    </row>
    <row r="1458" spans="4:5" ht="14.5" customHeight="1">
      <c r="D1458" s="72">
        <v>662</v>
      </c>
      <c r="E1458" s="156">
        <v>1992.62</v>
      </c>
    </row>
    <row r="1459" spans="4:5" ht="14.5" customHeight="1">
      <c r="D1459" s="72">
        <v>662</v>
      </c>
      <c r="E1459" s="156">
        <v>1992.62</v>
      </c>
    </row>
    <row r="1460" spans="4:5" ht="14.5" customHeight="1">
      <c r="D1460" s="72">
        <v>663</v>
      </c>
      <c r="E1460" s="156">
        <v>1995.63</v>
      </c>
    </row>
    <row r="1461" spans="4:5" ht="14.5" customHeight="1">
      <c r="D1461" s="72">
        <v>663</v>
      </c>
      <c r="E1461" s="156">
        <v>1995.63</v>
      </c>
    </row>
    <row r="1462" spans="4:5" ht="14.5" customHeight="1">
      <c r="D1462" s="72">
        <v>664</v>
      </c>
      <c r="E1462" s="156">
        <v>1998.64</v>
      </c>
    </row>
    <row r="1463" spans="4:5" ht="14.5" customHeight="1">
      <c r="D1463" s="72">
        <v>664</v>
      </c>
      <c r="E1463" s="156">
        <v>1998.64</v>
      </c>
    </row>
    <row r="1464" spans="4:5" ht="14.5" customHeight="1">
      <c r="D1464" s="72">
        <v>665</v>
      </c>
      <c r="E1464" s="156">
        <v>2001.65</v>
      </c>
    </row>
    <row r="1465" spans="4:5" ht="14.5" customHeight="1">
      <c r="D1465" s="72">
        <v>665</v>
      </c>
      <c r="E1465" s="156">
        <v>2001.65</v>
      </c>
    </row>
    <row r="1466" spans="4:5" ht="14.5" customHeight="1">
      <c r="D1466" s="72">
        <v>666</v>
      </c>
      <c r="E1466" s="156">
        <v>2004.66</v>
      </c>
    </row>
    <row r="1467" spans="4:5" ht="14.5" customHeight="1">
      <c r="D1467" s="72">
        <v>666</v>
      </c>
      <c r="E1467" s="156">
        <v>2004.66</v>
      </c>
    </row>
    <row r="1468" spans="4:5" ht="14.5" customHeight="1">
      <c r="D1468" s="72">
        <v>667</v>
      </c>
      <c r="E1468" s="156">
        <v>2007.67</v>
      </c>
    </row>
    <row r="1469" spans="4:5" ht="14.5" customHeight="1">
      <c r="D1469" s="72">
        <v>667</v>
      </c>
      <c r="E1469" s="156">
        <v>2007.67</v>
      </c>
    </row>
    <row r="1470" spans="4:5" ht="14.5" customHeight="1">
      <c r="D1470" s="72">
        <v>667</v>
      </c>
      <c r="E1470" s="156">
        <v>2007.67</v>
      </c>
    </row>
    <row r="1471" spans="4:5" ht="14.5" customHeight="1">
      <c r="D1471" s="72">
        <v>668</v>
      </c>
      <c r="E1471" s="156">
        <v>2010.68</v>
      </c>
    </row>
    <row r="1472" spans="4:5" ht="14.5" customHeight="1">
      <c r="D1472" s="72">
        <v>668</v>
      </c>
      <c r="E1472" s="156">
        <v>2010.68</v>
      </c>
    </row>
    <row r="1473" spans="4:5" ht="14.5" customHeight="1">
      <c r="D1473" s="72">
        <v>669</v>
      </c>
      <c r="E1473" s="156">
        <v>2013.69</v>
      </c>
    </row>
    <row r="1474" spans="4:5" ht="14.5" customHeight="1">
      <c r="D1474" s="72">
        <v>669</v>
      </c>
      <c r="E1474" s="156">
        <v>2013.69</v>
      </c>
    </row>
    <row r="1475" spans="4:5" ht="14.5" customHeight="1">
      <c r="D1475" s="72">
        <v>670</v>
      </c>
      <c r="E1475" s="156">
        <v>2010</v>
      </c>
    </row>
    <row r="1476" spans="4:5" ht="14.5" customHeight="1">
      <c r="D1476" s="72">
        <v>670</v>
      </c>
      <c r="E1476" s="156">
        <v>2010</v>
      </c>
    </row>
    <row r="1477" spans="4:5" ht="14.5" customHeight="1">
      <c r="D1477" s="72">
        <v>671</v>
      </c>
      <c r="E1477" s="156">
        <v>2013</v>
      </c>
    </row>
    <row r="1478" spans="4:5" ht="14.5" customHeight="1">
      <c r="D1478" s="72">
        <v>671</v>
      </c>
      <c r="E1478" s="156">
        <v>2013</v>
      </c>
    </row>
    <row r="1479" spans="4:5" ht="14.5" customHeight="1">
      <c r="D1479" s="72">
        <v>672</v>
      </c>
      <c r="E1479" s="156">
        <v>2016</v>
      </c>
    </row>
    <row r="1480" spans="4:5" ht="14.5" customHeight="1">
      <c r="D1480" s="72">
        <v>672</v>
      </c>
      <c r="E1480" s="156">
        <v>2016</v>
      </c>
    </row>
    <row r="1481" spans="4:5" ht="14.5" customHeight="1">
      <c r="D1481" s="72">
        <v>672</v>
      </c>
      <c r="E1481" s="156">
        <v>2016</v>
      </c>
    </row>
    <row r="1482" spans="4:5" ht="14.5" customHeight="1">
      <c r="D1482" s="72">
        <v>673</v>
      </c>
      <c r="E1482" s="156">
        <v>2019</v>
      </c>
    </row>
    <row r="1483" spans="4:5" ht="14.5" customHeight="1">
      <c r="D1483" s="72">
        <v>673</v>
      </c>
      <c r="E1483" s="156">
        <v>2019</v>
      </c>
    </row>
    <row r="1484" spans="4:5" ht="14.5" customHeight="1">
      <c r="D1484" s="72">
        <v>674</v>
      </c>
      <c r="E1484" s="156">
        <v>2022</v>
      </c>
    </row>
    <row r="1485" spans="4:5" ht="14.5" customHeight="1">
      <c r="D1485" s="72">
        <v>674</v>
      </c>
      <c r="E1485" s="156">
        <v>2022</v>
      </c>
    </row>
    <row r="1486" spans="4:5" ht="14.5" customHeight="1">
      <c r="D1486" s="72">
        <v>675</v>
      </c>
      <c r="E1486" s="156">
        <v>2025</v>
      </c>
    </row>
    <row r="1487" spans="4:5" ht="14.5" customHeight="1">
      <c r="D1487" s="72">
        <v>675</v>
      </c>
      <c r="E1487" s="156">
        <v>2025</v>
      </c>
    </row>
    <row r="1488" spans="4:5" ht="14.5" customHeight="1">
      <c r="D1488" s="72">
        <v>676</v>
      </c>
      <c r="E1488" s="156">
        <v>2028</v>
      </c>
    </row>
    <row r="1489" spans="4:5" ht="14.5" customHeight="1">
      <c r="D1489" s="72">
        <v>676</v>
      </c>
      <c r="E1489" s="156">
        <v>2028</v>
      </c>
    </row>
    <row r="1490" spans="4:5" ht="14.5" customHeight="1">
      <c r="D1490" s="72">
        <v>677</v>
      </c>
      <c r="E1490" s="156">
        <v>2031</v>
      </c>
    </row>
    <row r="1491" spans="4:5" ht="14.5" customHeight="1">
      <c r="D1491" s="72">
        <v>677</v>
      </c>
      <c r="E1491" s="156">
        <v>2031</v>
      </c>
    </row>
    <row r="1492" spans="4:5" ht="14.5" customHeight="1">
      <c r="D1492" s="72">
        <v>677</v>
      </c>
      <c r="E1492" s="156">
        <v>2031</v>
      </c>
    </row>
    <row r="1493" spans="4:5" ht="14.5" customHeight="1">
      <c r="D1493" s="72">
        <v>678</v>
      </c>
      <c r="E1493" s="156">
        <v>2034</v>
      </c>
    </row>
    <row r="1494" spans="4:5" ht="14.5" customHeight="1">
      <c r="D1494" s="72">
        <v>678</v>
      </c>
      <c r="E1494" s="156">
        <v>2034</v>
      </c>
    </row>
    <row r="1495" spans="4:5" ht="14.5" customHeight="1">
      <c r="D1495" s="72">
        <v>679</v>
      </c>
      <c r="E1495" s="156">
        <v>2037</v>
      </c>
    </row>
    <row r="1496" spans="4:5" ht="14.5" customHeight="1">
      <c r="D1496" s="72">
        <v>679</v>
      </c>
      <c r="E1496" s="156">
        <v>2037</v>
      </c>
    </row>
    <row r="1497" spans="4:5" ht="14.5" customHeight="1">
      <c r="D1497" s="72">
        <v>680</v>
      </c>
      <c r="E1497" s="156">
        <v>2033.2</v>
      </c>
    </row>
    <row r="1498" spans="4:5" ht="14.5" customHeight="1">
      <c r="D1498" s="72">
        <v>680</v>
      </c>
      <c r="E1498" s="156">
        <v>2033.2</v>
      </c>
    </row>
    <row r="1499" spans="4:5" ht="14.5" customHeight="1">
      <c r="D1499" s="72">
        <v>681</v>
      </c>
      <c r="E1499" s="156">
        <v>2036.19</v>
      </c>
    </row>
    <row r="1500" spans="4:5" ht="14.5" customHeight="1">
      <c r="D1500" s="72">
        <v>681</v>
      </c>
      <c r="E1500" s="156">
        <v>2036.19</v>
      </c>
    </row>
    <row r="1501" spans="4:5" ht="14.5" customHeight="1">
      <c r="D1501" s="72">
        <v>681</v>
      </c>
      <c r="E1501" s="156">
        <v>2036.19</v>
      </c>
    </row>
    <row r="1502" spans="4:5" ht="14.5" customHeight="1">
      <c r="D1502" s="72">
        <v>682</v>
      </c>
      <c r="E1502" s="156">
        <v>2039.18</v>
      </c>
    </row>
    <row r="1503" spans="4:5" ht="14.5" customHeight="1">
      <c r="D1503" s="72">
        <v>682</v>
      </c>
      <c r="E1503" s="156">
        <v>2039.18</v>
      </c>
    </row>
    <row r="1504" spans="4:5" ht="14.5" customHeight="1">
      <c r="D1504" s="72">
        <v>683</v>
      </c>
      <c r="E1504" s="156">
        <v>2042.17</v>
      </c>
    </row>
    <row r="1505" spans="4:5" ht="14.5" customHeight="1">
      <c r="D1505" s="72">
        <v>683</v>
      </c>
      <c r="E1505" s="156">
        <v>2042.17</v>
      </c>
    </row>
    <row r="1506" spans="4:5" ht="14.5" customHeight="1">
      <c r="D1506" s="72">
        <v>684</v>
      </c>
      <c r="E1506" s="156">
        <v>2045.16</v>
      </c>
    </row>
    <row r="1507" spans="4:5" ht="14.5" customHeight="1">
      <c r="D1507" s="72">
        <v>684</v>
      </c>
      <c r="E1507" s="156">
        <v>2045.16</v>
      </c>
    </row>
    <row r="1508" spans="4:5" ht="14.5" customHeight="1">
      <c r="D1508" s="72">
        <v>685</v>
      </c>
      <c r="E1508" s="156">
        <v>2048.15</v>
      </c>
    </row>
    <row r="1509" spans="4:5" ht="14.5" customHeight="1">
      <c r="D1509" s="72">
        <v>685</v>
      </c>
      <c r="E1509" s="156">
        <v>2048.15</v>
      </c>
    </row>
    <row r="1510" spans="4:5" ht="14.5" customHeight="1">
      <c r="D1510" s="72">
        <v>686</v>
      </c>
      <c r="E1510" s="156">
        <v>2051.14</v>
      </c>
    </row>
    <row r="1511" spans="4:5" ht="14.5" customHeight="1">
      <c r="D1511" s="72">
        <v>686</v>
      </c>
      <c r="E1511" s="156">
        <v>2051.14</v>
      </c>
    </row>
    <row r="1512" spans="4:5" ht="14.5" customHeight="1">
      <c r="D1512" s="72">
        <v>686</v>
      </c>
      <c r="E1512" s="156">
        <v>2051.14</v>
      </c>
    </row>
    <row r="1513" spans="4:5" ht="14.5" customHeight="1">
      <c r="D1513" s="72">
        <v>687</v>
      </c>
      <c r="E1513" s="156">
        <v>2054.13</v>
      </c>
    </row>
    <row r="1514" spans="4:5" ht="14.5" customHeight="1">
      <c r="D1514" s="72">
        <v>687</v>
      </c>
      <c r="E1514" s="156">
        <v>2054.13</v>
      </c>
    </row>
    <row r="1515" spans="4:5" ht="14.5" customHeight="1">
      <c r="D1515" s="72">
        <v>688</v>
      </c>
      <c r="E1515" s="156">
        <v>2057.12</v>
      </c>
    </row>
    <row r="1516" spans="4:5" ht="14.5" customHeight="1">
      <c r="D1516" s="72">
        <v>688</v>
      </c>
      <c r="E1516" s="156">
        <v>2057.12</v>
      </c>
    </row>
    <row r="1517" spans="4:5" ht="14.5" customHeight="1">
      <c r="D1517" s="72">
        <v>689</v>
      </c>
      <c r="E1517" s="156">
        <v>2060.11</v>
      </c>
    </row>
    <row r="1518" spans="4:5" ht="14.5" customHeight="1">
      <c r="D1518" s="72">
        <v>689</v>
      </c>
      <c r="E1518" s="156">
        <v>2060.11</v>
      </c>
    </row>
    <row r="1519" spans="4:5" ht="14.5" customHeight="1">
      <c r="D1519" s="72">
        <v>690</v>
      </c>
      <c r="E1519" s="156">
        <v>2063.1</v>
      </c>
    </row>
    <row r="1520" spans="4:5" ht="14.5" customHeight="1">
      <c r="D1520" s="72">
        <v>690</v>
      </c>
      <c r="E1520" s="156">
        <v>2063.1</v>
      </c>
    </row>
    <row r="1521" spans="4:5" ht="14.5" customHeight="1">
      <c r="D1521" s="72">
        <v>691</v>
      </c>
      <c r="E1521" s="156">
        <v>2066.09</v>
      </c>
    </row>
    <row r="1522" spans="4:5" ht="14.5" customHeight="1">
      <c r="D1522" s="72">
        <v>691</v>
      </c>
      <c r="E1522" s="156">
        <v>2066.09</v>
      </c>
    </row>
    <row r="1523" spans="4:5" ht="14.5" customHeight="1">
      <c r="D1523" s="72">
        <v>691</v>
      </c>
      <c r="E1523" s="156">
        <v>2066.09</v>
      </c>
    </row>
    <row r="1524" spans="4:5" ht="14.5" customHeight="1">
      <c r="D1524" s="72">
        <v>692</v>
      </c>
      <c r="E1524" s="156">
        <v>2069.08</v>
      </c>
    </row>
    <row r="1525" spans="4:5" ht="14.5" customHeight="1">
      <c r="D1525" s="72">
        <v>692</v>
      </c>
      <c r="E1525" s="156">
        <v>2069.08</v>
      </c>
    </row>
    <row r="1526" spans="4:5" ht="14.5" customHeight="1">
      <c r="D1526" s="72">
        <v>693</v>
      </c>
      <c r="E1526" s="156">
        <v>2072.0700000000002</v>
      </c>
    </row>
    <row r="1527" spans="4:5" ht="14.5" customHeight="1">
      <c r="D1527" s="72">
        <v>693</v>
      </c>
      <c r="E1527" s="156">
        <v>2072.0700000000002</v>
      </c>
    </row>
    <row r="1528" spans="4:5" ht="14.5" customHeight="1">
      <c r="D1528" s="72">
        <v>694</v>
      </c>
      <c r="E1528" s="156">
        <v>2075.06</v>
      </c>
    </row>
    <row r="1529" spans="4:5" ht="14.5" customHeight="1">
      <c r="D1529" s="72">
        <v>694</v>
      </c>
      <c r="E1529" s="156">
        <v>2075.06</v>
      </c>
    </row>
    <row r="1530" spans="4:5" ht="14.5" customHeight="1">
      <c r="D1530" s="72">
        <v>695</v>
      </c>
      <c r="E1530" s="156">
        <v>2078.0500000000002</v>
      </c>
    </row>
    <row r="1531" spans="4:5" ht="14.5" customHeight="1">
      <c r="D1531" s="72">
        <v>695</v>
      </c>
      <c r="E1531" s="156">
        <v>2078.0500000000002</v>
      </c>
    </row>
    <row r="1532" spans="4:5" ht="14.5" customHeight="1">
      <c r="D1532" s="72">
        <v>696</v>
      </c>
      <c r="E1532" s="156">
        <v>2081.04</v>
      </c>
    </row>
    <row r="1533" spans="4:5" ht="14.5" customHeight="1">
      <c r="D1533" s="72">
        <v>696</v>
      </c>
      <c r="E1533" s="156">
        <v>2081.04</v>
      </c>
    </row>
    <row r="1534" spans="4:5" ht="14.5" customHeight="1">
      <c r="D1534" s="72">
        <v>696</v>
      </c>
      <c r="E1534" s="156">
        <v>2081.04</v>
      </c>
    </row>
    <row r="1535" spans="4:5" ht="14.5" customHeight="1">
      <c r="D1535" s="72">
        <v>697</v>
      </c>
      <c r="E1535" s="156">
        <v>2084.0300000000002</v>
      </c>
    </row>
    <row r="1536" spans="4:5" ht="14.5" customHeight="1">
      <c r="D1536" s="72">
        <v>697</v>
      </c>
      <c r="E1536" s="156">
        <v>2084.0300000000002</v>
      </c>
    </row>
    <row r="1537" spans="4:5" ht="14.5" customHeight="1">
      <c r="D1537" s="72">
        <v>698</v>
      </c>
      <c r="E1537" s="156">
        <v>2087.02</v>
      </c>
    </row>
    <row r="1538" spans="4:5" ht="14.5" customHeight="1">
      <c r="D1538" s="72">
        <v>698</v>
      </c>
      <c r="E1538" s="156">
        <v>2087.02</v>
      </c>
    </row>
    <row r="1539" spans="4:5" ht="14.5" customHeight="1">
      <c r="D1539" s="72">
        <v>699</v>
      </c>
      <c r="E1539" s="156">
        <v>2090.0100000000002</v>
      </c>
    </row>
    <row r="1540" spans="4:5" ht="14.5" customHeight="1">
      <c r="D1540" s="72">
        <v>699</v>
      </c>
      <c r="E1540" s="156">
        <v>2090.0100000000002</v>
      </c>
    </row>
    <row r="1541" spans="4:5" ht="14.5" customHeight="1">
      <c r="D1541" s="72">
        <v>700</v>
      </c>
      <c r="E1541" s="156">
        <v>2093</v>
      </c>
    </row>
    <row r="1542" spans="4:5" ht="14.5" customHeight="1">
      <c r="D1542" s="72">
        <v>700</v>
      </c>
      <c r="E1542" s="156">
        <v>2093</v>
      </c>
    </row>
    <row r="1543" spans="4:5" ht="14.5" customHeight="1">
      <c r="D1543" s="72">
        <v>701</v>
      </c>
      <c r="E1543" s="156">
        <v>2095.9899999999998</v>
      </c>
    </row>
    <row r="1544" spans="4:5" ht="14.5" customHeight="1">
      <c r="D1544" s="72">
        <v>701</v>
      </c>
      <c r="E1544" s="156">
        <v>2095.9899999999998</v>
      </c>
    </row>
    <row r="1545" spans="4:5" ht="14.5" customHeight="1">
      <c r="D1545" s="72">
        <v>701</v>
      </c>
      <c r="E1545" s="156">
        <v>2095.9899999999998</v>
      </c>
    </row>
    <row r="1546" spans="4:5" ht="14.5" customHeight="1">
      <c r="D1546" s="72">
        <v>702</v>
      </c>
      <c r="E1546" s="156">
        <v>2098.98</v>
      </c>
    </row>
    <row r="1547" spans="4:5" ht="14.5" customHeight="1">
      <c r="D1547" s="72">
        <v>702</v>
      </c>
      <c r="E1547" s="156">
        <v>2098.98</v>
      </c>
    </row>
    <row r="1548" spans="4:5" ht="14.5" customHeight="1">
      <c r="D1548" s="72">
        <v>703</v>
      </c>
      <c r="E1548" s="156">
        <v>2101.9699999999998</v>
      </c>
    </row>
    <row r="1549" spans="4:5" ht="14.5" customHeight="1">
      <c r="D1549" s="72">
        <v>703</v>
      </c>
      <c r="E1549" s="156">
        <v>2101.9699999999998</v>
      </c>
    </row>
    <row r="1550" spans="4:5" ht="14.5" customHeight="1">
      <c r="D1550" s="72">
        <v>704</v>
      </c>
      <c r="E1550" s="156">
        <v>2104.96</v>
      </c>
    </row>
    <row r="1551" spans="4:5" ht="14.5" customHeight="1">
      <c r="D1551" s="72">
        <v>704</v>
      </c>
      <c r="E1551" s="156">
        <v>2104.96</v>
      </c>
    </row>
    <row r="1552" spans="4:5" ht="14.5" customHeight="1">
      <c r="D1552" s="72">
        <v>705</v>
      </c>
      <c r="E1552" s="156">
        <v>2107.9499999999998</v>
      </c>
    </row>
    <row r="1553" spans="4:5" ht="14.5" customHeight="1">
      <c r="D1553" s="72">
        <v>705</v>
      </c>
      <c r="E1553" s="156">
        <v>2107.9499999999998</v>
      </c>
    </row>
    <row r="1554" spans="4:5" ht="14.5" customHeight="1">
      <c r="D1554" s="72">
        <v>706</v>
      </c>
      <c r="E1554" s="156">
        <v>2110.94</v>
      </c>
    </row>
    <row r="1555" spans="4:5" ht="14.5" customHeight="1">
      <c r="D1555" s="72">
        <v>706</v>
      </c>
      <c r="E1555" s="156">
        <v>2110.94</v>
      </c>
    </row>
    <row r="1556" spans="4:5" ht="14.5" customHeight="1">
      <c r="D1556" s="72">
        <v>706</v>
      </c>
      <c r="E1556" s="156">
        <v>2110.94</v>
      </c>
    </row>
    <row r="1557" spans="4:5" ht="14.5" customHeight="1">
      <c r="D1557" s="72">
        <v>707</v>
      </c>
      <c r="E1557" s="156">
        <v>2113.9299999999998</v>
      </c>
    </row>
    <row r="1558" spans="4:5" ht="14.5" customHeight="1">
      <c r="D1558" s="72">
        <v>707</v>
      </c>
      <c r="E1558" s="156">
        <v>2113.9299999999998</v>
      </c>
    </row>
    <row r="1559" spans="4:5" ht="14.5" customHeight="1">
      <c r="D1559" s="72">
        <v>708</v>
      </c>
      <c r="E1559" s="156">
        <v>2116.92</v>
      </c>
    </row>
    <row r="1560" spans="4:5" ht="14.5" customHeight="1">
      <c r="D1560" s="72">
        <v>708</v>
      </c>
      <c r="E1560" s="156">
        <v>2116.92</v>
      </c>
    </row>
    <row r="1561" spans="4:5" ht="14.5" customHeight="1">
      <c r="D1561" s="72">
        <v>709</v>
      </c>
      <c r="E1561" s="156">
        <v>2119.91</v>
      </c>
    </row>
    <row r="1562" spans="4:5" ht="14.5" customHeight="1">
      <c r="D1562" s="72">
        <v>709</v>
      </c>
      <c r="E1562" s="156">
        <v>2119.91</v>
      </c>
    </row>
    <row r="1563" spans="4:5" ht="14.5" customHeight="1">
      <c r="D1563" s="72">
        <v>710</v>
      </c>
      <c r="E1563" s="156">
        <v>2122.9</v>
      </c>
    </row>
    <row r="1564" spans="4:5" ht="14.5" customHeight="1">
      <c r="D1564" s="72">
        <v>710</v>
      </c>
      <c r="E1564" s="156">
        <v>2122.9</v>
      </c>
    </row>
    <row r="1565" spans="4:5" ht="14.5" customHeight="1">
      <c r="D1565" s="72">
        <v>711</v>
      </c>
      <c r="E1565" s="156">
        <v>2125.89</v>
      </c>
    </row>
    <row r="1566" spans="4:5" ht="14.5" customHeight="1">
      <c r="D1566" s="72">
        <v>711</v>
      </c>
      <c r="E1566" s="156">
        <v>2125.89</v>
      </c>
    </row>
    <row r="1567" spans="4:5" ht="14.5" customHeight="1">
      <c r="D1567" s="72">
        <v>711</v>
      </c>
      <c r="E1567" s="156">
        <v>2125.89</v>
      </c>
    </row>
    <row r="1568" spans="4:5" ht="14.5" customHeight="1">
      <c r="D1568" s="72">
        <v>712</v>
      </c>
      <c r="E1568" s="156">
        <v>2128.88</v>
      </c>
    </row>
    <row r="1569" spans="4:5" ht="14.5" customHeight="1">
      <c r="D1569" s="72">
        <v>712</v>
      </c>
      <c r="E1569" s="156">
        <v>2128.88</v>
      </c>
    </row>
    <row r="1570" spans="4:5" ht="14.5" customHeight="1">
      <c r="D1570" s="72">
        <v>713</v>
      </c>
      <c r="E1570" s="156">
        <v>2131.87</v>
      </c>
    </row>
    <row r="1571" spans="4:5" ht="14.5" customHeight="1">
      <c r="D1571" s="72">
        <v>713</v>
      </c>
      <c r="E1571" s="156">
        <v>2131.87</v>
      </c>
    </row>
    <row r="1572" spans="4:5" ht="14.5" customHeight="1">
      <c r="D1572" s="72">
        <v>714</v>
      </c>
      <c r="E1572" s="156">
        <v>2134.86</v>
      </c>
    </row>
    <row r="1573" spans="4:5" ht="14.5" customHeight="1">
      <c r="D1573" s="72">
        <v>714</v>
      </c>
      <c r="E1573" s="156">
        <v>2134.86</v>
      </c>
    </row>
    <row r="1574" spans="4:5" ht="14.5" customHeight="1">
      <c r="D1574" s="72">
        <v>715</v>
      </c>
      <c r="E1574" s="156">
        <v>2137.85</v>
      </c>
    </row>
    <row r="1575" spans="4:5" ht="14.5" customHeight="1">
      <c r="D1575" s="72">
        <v>715</v>
      </c>
      <c r="E1575" s="156">
        <v>2137.85</v>
      </c>
    </row>
    <row r="1576" spans="4:5" ht="14.5" customHeight="1">
      <c r="D1576" s="72">
        <v>716</v>
      </c>
      <c r="E1576" s="156">
        <v>2140.84</v>
      </c>
    </row>
    <row r="1577" spans="4:5" ht="14.5" customHeight="1">
      <c r="D1577" s="72">
        <v>716</v>
      </c>
      <c r="E1577" s="156">
        <v>2140.84</v>
      </c>
    </row>
    <row r="1578" spans="4:5" ht="14.5" customHeight="1">
      <c r="D1578" s="72">
        <v>716</v>
      </c>
      <c r="E1578" s="156">
        <v>2140.84</v>
      </c>
    </row>
    <row r="1579" spans="4:5" ht="14.5" customHeight="1">
      <c r="D1579" s="72">
        <v>717</v>
      </c>
      <c r="E1579" s="156">
        <v>2143.83</v>
      </c>
    </row>
    <row r="1580" spans="4:5" ht="14.5" customHeight="1">
      <c r="D1580" s="72">
        <v>717</v>
      </c>
      <c r="E1580" s="156">
        <v>2143.83</v>
      </c>
    </row>
    <row r="1581" spans="4:5" ht="14.5" customHeight="1">
      <c r="D1581" s="72">
        <v>718</v>
      </c>
      <c r="E1581" s="156">
        <v>2146.8200000000002</v>
      </c>
    </row>
    <row r="1582" spans="4:5" ht="14.5" customHeight="1">
      <c r="D1582" s="72">
        <v>718</v>
      </c>
      <c r="E1582" s="156">
        <v>2146.8200000000002</v>
      </c>
    </row>
    <row r="1583" spans="4:5" ht="14.5" customHeight="1">
      <c r="D1583" s="72">
        <v>719</v>
      </c>
      <c r="E1583" s="156">
        <v>2149.81</v>
      </c>
    </row>
    <row r="1584" spans="4:5" ht="14.5" customHeight="1">
      <c r="D1584" s="72">
        <v>719</v>
      </c>
      <c r="E1584" s="156">
        <v>2149.81</v>
      </c>
    </row>
    <row r="1585" spans="4:5" ht="14.5" customHeight="1">
      <c r="D1585" s="72">
        <v>720</v>
      </c>
      <c r="E1585" s="156">
        <v>2152.8000000000002</v>
      </c>
    </row>
    <row r="1586" spans="4:5" ht="14.5" customHeight="1">
      <c r="D1586" s="72">
        <v>720</v>
      </c>
      <c r="E1586" s="156">
        <v>2152.8000000000002</v>
      </c>
    </row>
    <row r="1587" spans="4:5" ht="14.5" customHeight="1">
      <c r="D1587" s="72">
        <v>721</v>
      </c>
      <c r="E1587" s="156">
        <v>2155.79</v>
      </c>
    </row>
    <row r="1588" spans="4:5" ht="14.5" customHeight="1">
      <c r="D1588" s="72">
        <v>721</v>
      </c>
      <c r="E1588" s="156">
        <v>2155.79</v>
      </c>
    </row>
    <row r="1589" spans="4:5" ht="14.5" customHeight="1">
      <c r="D1589" s="72">
        <v>721</v>
      </c>
      <c r="E1589" s="156">
        <v>2155.79</v>
      </c>
    </row>
    <row r="1590" spans="4:5" ht="14.5" customHeight="1">
      <c r="D1590" s="72">
        <v>722</v>
      </c>
      <c r="E1590" s="156">
        <v>2158.7800000000002</v>
      </c>
    </row>
    <row r="1591" spans="4:5" ht="14.5" customHeight="1">
      <c r="D1591" s="72">
        <v>722</v>
      </c>
      <c r="E1591" s="156">
        <v>2158.7800000000002</v>
      </c>
    </row>
    <row r="1592" spans="4:5" ht="14.5" customHeight="1">
      <c r="D1592" s="72">
        <v>723</v>
      </c>
      <c r="E1592" s="156">
        <v>2161.77</v>
      </c>
    </row>
    <row r="1593" spans="4:5" ht="14.5" customHeight="1">
      <c r="D1593" s="72">
        <v>723</v>
      </c>
      <c r="E1593" s="156">
        <v>2161.77</v>
      </c>
    </row>
    <row r="1594" spans="4:5" ht="14.5" customHeight="1">
      <c r="D1594" s="72">
        <v>724</v>
      </c>
      <c r="E1594" s="156">
        <v>2164.7600000000002</v>
      </c>
    </row>
    <row r="1595" spans="4:5" ht="14.5" customHeight="1">
      <c r="D1595" s="72">
        <v>724</v>
      </c>
      <c r="E1595" s="156">
        <v>2164.7600000000002</v>
      </c>
    </row>
    <row r="1596" spans="4:5" ht="14.5" customHeight="1">
      <c r="D1596" s="72">
        <v>725</v>
      </c>
      <c r="E1596" s="156">
        <v>2167.75</v>
      </c>
    </row>
    <row r="1597" spans="4:5" ht="14.5" customHeight="1">
      <c r="D1597" s="72">
        <v>725</v>
      </c>
      <c r="E1597" s="156">
        <v>2167.75</v>
      </c>
    </row>
    <row r="1598" spans="4:5" ht="14.5" customHeight="1">
      <c r="D1598" s="72">
        <v>726</v>
      </c>
      <c r="E1598" s="156">
        <v>2170.7399999999998</v>
      </c>
    </row>
    <row r="1599" spans="4:5" ht="14.5" customHeight="1">
      <c r="D1599" s="72">
        <v>726</v>
      </c>
      <c r="E1599" s="156">
        <v>2170.7399999999998</v>
      </c>
    </row>
    <row r="1600" spans="4:5" ht="14.5" customHeight="1">
      <c r="D1600" s="72">
        <v>726</v>
      </c>
      <c r="E1600" s="156">
        <v>2170.7399999999998</v>
      </c>
    </row>
    <row r="1601" spans="4:5" ht="14.5" customHeight="1">
      <c r="D1601" s="72">
        <v>727</v>
      </c>
      <c r="E1601" s="156">
        <v>2173.73</v>
      </c>
    </row>
    <row r="1602" spans="4:5" ht="14.5" customHeight="1">
      <c r="D1602" s="72">
        <v>727</v>
      </c>
      <c r="E1602" s="156">
        <v>2173.73</v>
      </c>
    </row>
    <row r="1603" spans="4:5" ht="14.5" customHeight="1">
      <c r="D1603" s="72">
        <v>728</v>
      </c>
      <c r="E1603" s="156">
        <v>2176.7199999999998</v>
      </c>
    </row>
    <row r="1604" spans="4:5" ht="14.5" customHeight="1">
      <c r="D1604" s="72">
        <v>728</v>
      </c>
      <c r="E1604" s="156">
        <v>2176.7199999999998</v>
      </c>
    </row>
    <row r="1605" spans="4:5" ht="14.5" customHeight="1">
      <c r="D1605" s="72">
        <v>729</v>
      </c>
      <c r="E1605" s="156">
        <v>2179.71</v>
      </c>
    </row>
    <row r="1606" spans="4:5" ht="14.5" customHeight="1">
      <c r="D1606" s="72">
        <v>729</v>
      </c>
      <c r="E1606" s="156">
        <v>2179.71</v>
      </c>
    </row>
    <row r="1607" spans="4:5" ht="14.5" customHeight="1">
      <c r="D1607" s="72">
        <v>730</v>
      </c>
      <c r="E1607" s="156">
        <v>2182.6999999999998</v>
      </c>
    </row>
    <row r="1608" spans="4:5" ht="14.5" customHeight="1">
      <c r="D1608" s="72">
        <v>730</v>
      </c>
      <c r="E1608" s="156">
        <v>2182.6999999999998</v>
      </c>
    </row>
    <row r="1609" spans="4:5" ht="14.5" customHeight="1">
      <c r="D1609" s="72">
        <v>731</v>
      </c>
      <c r="E1609" s="156">
        <v>2185.69</v>
      </c>
    </row>
    <row r="1610" spans="4:5" ht="14.5" customHeight="1">
      <c r="D1610" s="72">
        <v>731</v>
      </c>
      <c r="E1610" s="156">
        <v>2185.69</v>
      </c>
    </row>
    <row r="1611" spans="4:5" ht="14.5" customHeight="1">
      <c r="D1611" s="72">
        <v>731</v>
      </c>
      <c r="E1611" s="156">
        <v>2185.69</v>
      </c>
    </row>
    <row r="1612" spans="4:5" ht="14.5" customHeight="1">
      <c r="D1612" s="72">
        <v>732</v>
      </c>
      <c r="E1612" s="156">
        <v>2188.6799999999998</v>
      </c>
    </row>
    <row r="1613" spans="4:5" ht="14.5" customHeight="1">
      <c r="D1613" s="72">
        <v>732</v>
      </c>
      <c r="E1613" s="156">
        <v>2188.6799999999998</v>
      </c>
    </row>
    <row r="1614" spans="4:5" ht="14.5" customHeight="1">
      <c r="D1614" s="72">
        <v>733</v>
      </c>
      <c r="E1614" s="156">
        <v>2191.67</v>
      </c>
    </row>
    <row r="1615" spans="4:5" ht="14.5" customHeight="1">
      <c r="D1615" s="72">
        <v>733</v>
      </c>
      <c r="E1615" s="156">
        <v>2191.67</v>
      </c>
    </row>
    <row r="1616" spans="4:5" ht="14.5" customHeight="1">
      <c r="D1616" s="72">
        <v>734</v>
      </c>
      <c r="E1616" s="156">
        <v>2194.66</v>
      </c>
    </row>
    <row r="1617" spans="4:5" ht="14.5" customHeight="1">
      <c r="D1617" s="72">
        <v>734</v>
      </c>
      <c r="E1617" s="156">
        <v>2194.66</v>
      </c>
    </row>
    <row r="1618" spans="4:5" ht="14.5" customHeight="1">
      <c r="D1618" s="72">
        <v>735</v>
      </c>
      <c r="E1618" s="156">
        <v>2197.65</v>
      </c>
    </row>
    <row r="1619" spans="4:5" ht="14.5" customHeight="1">
      <c r="D1619" s="72">
        <v>735</v>
      </c>
      <c r="E1619" s="156">
        <v>2197.65</v>
      </c>
    </row>
    <row r="1620" spans="4:5" ht="14.5" customHeight="1">
      <c r="D1620" s="72">
        <v>736</v>
      </c>
      <c r="E1620" s="156">
        <v>2200.64</v>
      </c>
    </row>
    <row r="1621" spans="4:5" ht="14.5" customHeight="1">
      <c r="D1621" s="72">
        <v>736</v>
      </c>
      <c r="E1621" s="156">
        <v>2200.64</v>
      </c>
    </row>
    <row r="1622" spans="4:5" ht="14.5" customHeight="1">
      <c r="D1622" s="72">
        <v>736</v>
      </c>
      <c r="E1622" s="156">
        <v>2200.64</v>
      </c>
    </row>
    <row r="1623" spans="4:5" ht="14.5" customHeight="1">
      <c r="D1623" s="72">
        <v>737</v>
      </c>
      <c r="E1623" s="156">
        <v>2203.63</v>
      </c>
    </row>
    <row r="1624" spans="4:5" ht="14.5" customHeight="1">
      <c r="D1624" s="72">
        <v>737</v>
      </c>
      <c r="E1624" s="156">
        <v>2203.63</v>
      </c>
    </row>
    <row r="1625" spans="4:5" ht="14.5" customHeight="1">
      <c r="D1625" s="72">
        <v>738</v>
      </c>
      <c r="E1625" s="156">
        <v>2206.62</v>
      </c>
    </row>
    <row r="1626" spans="4:5" ht="14.5" customHeight="1">
      <c r="D1626" s="72">
        <v>738</v>
      </c>
      <c r="E1626" s="156">
        <v>2206.62</v>
      </c>
    </row>
    <row r="1627" spans="4:5" ht="14.5" customHeight="1">
      <c r="D1627" s="72">
        <v>739</v>
      </c>
      <c r="E1627" s="156">
        <v>2209.61</v>
      </c>
    </row>
    <row r="1628" spans="4:5" ht="14.5" customHeight="1">
      <c r="D1628" s="72">
        <v>739</v>
      </c>
      <c r="E1628" s="156">
        <v>2209.61</v>
      </c>
    </row>
    <row r="1629" spans="4:5" ht="14.5" customHeight="1">
      <c r="D1629" s="72">
        <v>740</v>
      </c>
      <c r="E1629" s="156">
        <v>2212.6</v>
      </c>
    </row>
    <row r="1630" spans="4:5" ht="14.5" customHeight="1">
      <c r="D1630" s="72">
        <v>740</v>
      </c>
      <c r="E1630" s="156">
        <v>2212.6</v>
      </c>
    </row>
    <row r="1631" spans="4:5" ht="14.5" customHeight="1">
      <c r="D1631" s="72">
        <v>741</v>
      </c>
      <c r="E1631" s="156">
        <v>2215.59</v>
      </c>
    </row>
    <row r="1632" spans="4:5" ht="14.5" customHeight="1">
      <c r="D1632" s="72">
        <v>741</v>
      </c>
      <c r="E1632" s="156">
        <v>2215.59</v>
      </c>
    </row>
    <row r="1633" spans="4:5" ht="14.5" customHeight="1">
      <c r="D1633" s="72">
        <v>741</v>
      </c>
      <c r="E1633" s="156">
        <v>2215.59</v>
      </c>
    </row>
    <row r="1634" spans="4:5" ht="14.5" customHeight="1">
      <c r="D1634" s="72">
        <v>742</v>
      </c>
      <c r="E1634" s="156">
        <v>2218.58</v>
      </c>
    </row>
    <row r="1635" spans="4:5" ht="14.5" customHeight="1">
      <c r="D1635" s="72">
        <v>742</v>
      </c>
      <c r="E1635" s="156">
        <v>2218.58</v>
      </c>
    </row>
    <row r="1636" spans="4:5" ht="14.5" customHeight="1">
      <c r="D1636" s="72">
        <v>743</v>
      </c>
      <c r="E1636" s="156">
        <v>2221.5700000000002</v>
      </c>
    </row>
    <row r="1637" spans="4:5" ht="14.5" customHeight="1">
      <c r="D1637" s="72">
        <v>743</v>
      </c>
      <c r="E1637" s="156">
        <v>2221.5700000000002</v>
      </c>
    </row>
    <row r="1638" spans="4:5" ht="14.5" customHeight="1">
      <c r="D1638" s="72">
        <v>744</v>
      </c>
      <c r="E1638" s="156">
        <v>2224.56</v>
      </c>
    </row>
    <row r="1639" spans="4:5" ht="14.5" customHeight="1">
      <c r="D1639" s="72">
        <v>744</v>
      </c>
      <c r="E1639" s="156">
        <v>2224.56</v>
      </c>
    </row>
    <row r="1640" spans="4:5" ht="14.5" customHeight="1">
      <c r="D1640" s="72">
        <v>745</v>
      </c>
      <c r="E1640" s="156">
        <v>2227.5500000000002</v>
      </c>
    </row>
    <row r="1641" spans="4:5" ht="14.5" customHeight="1">
      <c r="D1641" s="72">
        <v>745</v>
      </c>
      <c r="E1641" s="156">
        <v>2227.5500000000002</v>
      </c>
    </row>
    <row r="1642" spans="4:5" ht="14.5" customHeight="1">
      <c r="D1642" s="72">
        <v>746</v>
      </c>
      <c r="E1642" s="156">
        <v>2230.54</v>
      </c>
    </row>
    <row r="1643" spans="4:5" ht="14.5" customHeight="1">
      <c r="D1643" s="72">
        <v>746</v>
      </c>
      <c r="E1643" s="156">
        <v>2230.54</v>
      </c>
    </row>
    <row r="1644" spans="4:5" ht="14.5" customHeight="1">
      <c r="D1644" s="72">
        <v>746</v>
      </c>
      <c r="E1644" s="156">
        <v>2230.54</v>
      </c>
    </row>
    <row r="1645" spans="4:5" ht="14.5" customHeight="1">
      <c r="D1645" s="72">
        <v>747</v>
      </c>
      <c r="E1645" s="156">
        <v>2233.5300000000002</v>
      </c>
    </row>
    <row r="1646" spans="4:5" ht="14.5" customHeight="1">
      <c r="D1646" s="72">
        <v>747</v>
      </c>
      <c r="E1646" s="156">
        <v>2233.5300000000002</v>
      </c>
    </row>
    <row r="1647" spans="4:5" ht="14.5" customHeight="1">
      <c r="D1647" s="72">
        <v>748</v>
      </c>
      <c r="E1647" s="156">
        <v>2236.52</v>
      </c>
    </row>
    <row r="1648" spans="4:5" ht="14.5" customHeight="1">
      <c r="D1648" s="72">
        <v>748</v>
      </c>
      <c r="E1648" s="156">
        <v>2236.52</v>
      </c>
    </row>
    <row r="1649" spans="4:5" ht="14.5" customHeight="1">
      <c r="D1649" s="72">
        <v>749</v>
      </c>
      <c r="E1649" s="156">
        <v>2239.5100000000002</v>
      </c>
    </row>
    <row r="1650" spans="4:5" ht="14.5" customHeight="1">
      <c r="D1650" s="72">
        <v>749</v>
      </c>
      <c r="E1650" s="156">
        <v>2239.5100000000002</v>
      </c>
    </row>
    <row r="1651" spans="4:5" ht="14.5" customHeight="1">
      <c r="D1651" s="72">
        <v>750</v>
      </c>
      <c r="E1651" s="156">
        <v>2242.5</v>
      </c>
    </row>
    <row r="1652" spans="4:5" ht="14.5" customHeight="1">
      <c r="D1652" s="72">
        <v>750</v>
      </c>
      <c r="E1652" s="156">
        <v>2242.5</v>
      </c>
    </row>
    <row r="1653" spans="4:5" ht="14.5" customHeight="1">
      <c r="D1653" s="72">
        <v>751</v>
      </c>
      <c r="E1653" s="156">
        <v>2245.4899999999998</v>
      </c>
    </row>
    <row r="1654" spans="4:5" ht="14.5" customHeight="1">
      <c r="D1654" s="72">
        <v>751</v>
      </c>
      <c r="E1654" s="156">
        <v>2245.4899999999998</v>
      </c>
    </row>
    <row r="1655" spans="4:5" ht="14.5" customHeight="1">
      <c r="D1655" s="72">
        <v>751</v>
      </c>
      <c r="E1655" s="156">
        <v>2245.4899999999998</v>
      </c>
    </row>
    <row r="1656" spans="4:5" ht="14.5" customHeight="1">
      <c r="D1656" s="72">
        <v>752</v>
      </c>
      <c r="E1656" s="156">
        <v>2248.48</v>
      </c>
    </row>
    <row r="1657" spans="4:5" ht="14.5" customHeight="1">
      <c r="D1657" s="72">
        <v>752</v>
      </c>
      <c r="E1657" s="156">
        <v>2248.48</v>
      </c>
    </row>
    <row r="1658" spans="4:5" ht="14.5" customHeight="1">
      <c r="D1658" s="72">
        <v>753</v>
      </c>
      <c r="E1658" s="156">
        <v>2251.4699999999998</v>
      </c>
    </row>
    <row r="1659" spans="4:5" ht="14.5" customHeight="1">
      <c r="D1659" s="72">
        <v>753</v>
      </c>
      <c r="E1659" s="156">
        <v>2251.4699999999998</v>
      </c>
    </row>
    <row r="1660" spans="4:5" ht="14.5" customHeight="1">
      <c r="D1660" s="72">
        <v>754</v>
      </c>
      <c r="E1660" s="156">
        <v>2254.46</v>
      </c>
    </row>
    <row r="1661" spans="4:5" ht="14.5" customHeight="1">
      <c r="D1661" s="72">
        <v>754</v>
      </c>
      <c r="E1661" s="156">
        <v>2254.46</v>
      </c>
    </row>
    <row r="1662" spans="4:5" ht="14.5" customHeight="1">
      <c r="D1662" s="72">
        <v>755</v>
      </c>
      <c r="E1662" s="156">
        <v>2257.4499999999998</v>
      </c>
    </row>
    <row r="1663" spans="4:5" ht="14.5" customHeight="1">
      <c r="D1663" s="72">
        <v>755</v>
      </c>
      <c r="E1663" s="156">
        <v>2257.4499999999998</v>
      </c>
    </row>
    <row r="1664" spans="4:5" ht="14.5" customHeight="1">
      <c r="D1664" s="72">
        <v>756</v>
      </c>
      <c r="E1664" s="156">
        <v>2260.44</v>
      </c>
    </row>
    <row r="1665" spans="4:5" ht="14.5" customHeight="1">
      <c r="D1665" s="72">
        <v>756</v>
      </c>
      <c r="E1665" s="156">
        <v>2260.44</v>
      </c>
    </row>
    <row r="1666" spans="4:5" ht="14.5" customHeight="1">
      <c r="D1666" s="72">
        <v>756</v>
      </c>
      <c r="E1666" s="156">
        <v>2260.44</v>
      </c>
    </row>
    <row r="1667" spans="4:5" ht="14.5" customHeight="1">
      <c r="D1667" s="72">
        <v>757</v>
      </c>
      <c r="E1667" s="156">
        <v>2263.4299999999998</v>
      </c>
    </row>
    <row r="1668" spans="4:5" ht="14.5" customHeight="1">
      <c r="D1668" s="72">
        <v>757</v>
      </c>
      <c r="E1668" s="156">
        <v>2263.4299999999998</v>
      </c>
    </row>
    <row r="1669" spans="4:5" ht="14.5" customHeight="1">
      <c r="D1669" s="72">
        <v>758</v>
      </c>
      <c r="E1669" s="156">
        <v>2266.42</v>
      </c>
    </row>
    <row r="1670" spans="4:5" ht="14.5" customHeight="1">
      <c r="D1670" s="72">
        <v>758</v>
      </c>
      <c r="E1670" s="156">
        <v>2266.42</v>
      </c>
    </row>
    <row r="1671" spans="4:5" ht="14.5" customHeight="1">
      <c r="D1671" s="72">
        <v>759</v>
      </c>
      <c r="E1671" s="156">
        <v>2269.41</v>
      </c>
    </row>
    <row r="1672" spans="4:5" ht="14.5" customHeight="1">
      <c r="D1672" s="72">
        <v>759</v>
      </c>
      <c r="E1672" s="156">
        <v>2269.41</v>
      </c>
    </row>
    <row r="1673" spans="4:5" ht="14.5" customHeight="1">
      <c r="D1673" s="72">
        <v>760</v>
      </c>
      <c r="E1673" s="156">
        <v>2272.4</v>
      </c>
    </row>
    <row r="1674" spans="4:5" ht="14.5" customHeight="1">
      <c r="D1674" s="72">
        <v>760</v>
      </c>
      <c r="E1674" s="156">
        <v>2272.4</v>
      </c>
    </row>
    <row r="1675" spans="4:5" ht="14.5" customHeight="1">
      <c r="D1675" s="72">
        <v>760</v>
      </c>
      <c r="E1675" s="156">
        <v>2272.4</v>
      </c>
    </row>
    <row r="1676" spans="4:5" ht="14.5" customHeight="1">
      <c r="D1676" s="72">
        <v>761</v>
      </c>
      <c r="E1676" s="156">
        <v>2275.39</v>
      </c>
    </row>
    <row r="1677" spans="4:5" ht="14.5" customHeight="1">
      <c r="D1677" s="72">
        <v>761</v>
      </c>
      <c r="E1677" s="156">
        <v>2275.39</v>
      </c>
    </row>
    <row r="1678" spans="4:5" ht="14.5" customHeight="1">
      <c r="D1678" s="72">
        <v>762</v>
      </c>
      <c r="E1678" s="156">
        <v>2278.38</v>
      </c>
    </row>
    <row r="1679" spans="4:5" ht="14.5" customHeight="1">
      <c r="D1679" s="72">
        <v>762</v>
      </c>
      <c r="E1679" s="156">
        <v>2278.38</v>
      </c>
    </row>
    <row r="1680" spans="4:5" ht="14.5" customHeight="1">
      <c r="D1680" s="72">
        <v>763</v>
      </c>
      <c r="E1680" s="156">
        <v>2281.37</v>
      </c>
    </row>
    <row r="1681" spans="4:5" ht="14.5" customHeight="1">
      <c r="D1681" s="72">
        <v>763</v>
      </c>
      <c r="E1681" s="156">
        <v>2281.37</v>
      </c>
    </row>
    <row r="1682" spans="4:5" ht="14.5" customHeight="1">
      <c r="D1682" s="72">
        <v>764</v>
      </c>
      <c r="E1682" s="156">
        <v>2284.36</v>
      </c>
    </row>
    <row r="1683" spans="4:5" ht="14.5" customHeight="1">
      <c r="D1683" s="72">
        <v>764</v>
      </c>
      <c r="E1683" s="156">
        <v>2284.36</v>
      </c>
    </row>
    <row r="1684" spans="4:5" ht="14.5" customHeight="1">
      <c r="D1684" s="72">
        <v>765</v>
      </c>
      <c r="E1684" s="156">
        <v>2287.35</v>
      </c>
    </row>
    <row r="1685" spans="4:5" ht="14.5" customHeight="1">
      <c r="D1685" s="72">
        <v>765</v>
      </c>
      <c r="E1685" s="156">
        <v>2287.35</v>
      </c>
    </row>
    <row r="1686" spans="4:5" ht="14.5" customHeight="1">
      <c r="D1686" s="72">
        <v>765</v>
      </c>
      <c r="E1686" s="156">
        <v>2287.35</v>
      </c>
    </row>
    <row r="1687" spans="4:5" ht="14.5" customHeight="1">
      <c r="D1687" s="72">
        <v>766</v>
      </c>
      <c r="E1687" s="156">
        <v>2290.34</v>
      </c>
    </row>
    <row r="1688" spans="4:5" ht="14.5" customHeight="1">
      <c r="D1688" s="72">
        <v>766</v>
      </c>
      <c r="E1688" s="156">
        <v>2290.34</v>
      </c>
    </row>
    <row r="1689" spans="4:5" ht="14.5" customHeight="1">
      <c r="D1689" s="72">
        <v>767</v>
      </c>
      <c r="E1689" s="156">
        <v>2293.33</v>
      </c>
    </row>
    <row r="1690" spans="4:5" ht="14.5" customHeight="1">
      <c r="D1690" s="72">
        <v>767</v>
      </c>
      <c r="E1690" s="156">
        <v>2293.33</v>
      </c>
    </row>
    <row r="1691" spans="4:5" ht="14.5" customHeight="1">
      <c r="D1691" s="72">
        <v>768</v>
      </c>
      <c r="E1691" s="156">
        <v>2296.3200000000002</v>
      </c>
    </row>
    <row r="1692" spans="4:5" ht="14.5" customHeight="1">
      <c r="D1692" s="72">
        <v>768</v>
      </c>
      <c r="E1692" s="156">
        <v>2296.3200000000002</v>
      </c>
    </row>
    <row r="1693" spans="4:5" ht="14.5" customHeight="1">
      <c r="D1693" s="72">
        <v>769</v>
      </c>
      <c r="E1693" s="156">
        <v>2299.31</v>
      </c>
    </row>
    <row r="1694" spans="4:5" ht="14.5" customHeight="1">
      <c r="D1694" s="72">
        <v>769</v>
      </c>
      <c r="E1694" s="156">
        <v>2299.31</v>
      </c>
    </row>
    <row r="1695" spans="4:5" ht="14.5" customHeight="1">
      <c r="D1695" s="72">
        <v>770</v>
      </c>
      <c r="E1695" s="156">
        <v>2302.3000000000002</v>
      </c>
    </row>
    <row r="1696" spans="4:5" ht="14.5" customHeight="1">
      <c r="D1696" s="72">
        <v>770</v>
      </c>
      <c r="E1696" s="156">
        <v>2302.3000000000002</v>
      </c>
    </row>
    <row r="1697" spans="4:5" ht="14.5" customHeight="1">
      <c r="D1697" s="72">
        <v>770</v>
      </c>
      <c r="E1697" s="156">
        <v>2302.3000000000002</v>
      </c>
    </row>
    <row r="1698" spans="4:5" ht="14.5" customHeight="1">
      <c r="D1698" s="72">
        <v>771</v>
      </c>
      <c r="E1698" s="156">
        <v>2305.29</v>
      </c>
    </row>
    <row r="1699" spans="4:5" ht="14.5" customHeight="1">
      <c r="D1699" s="72">
        <v>771</v>
      </c>
      <c r="E1699" s="156">
        <v>2305.29</v>
      </c>
    </row>
    <row r="1700" spans="4:5" ht="14.5" customHeight="1">
      <c r="D1700" s="72">
        <v>772</v>
      </c>
      <c r="E1700" s="156">
        <v>2308.2800000000002</v>
      </c>
    </row>
    <row r="1701" spans="4:5" ht="14.5" customHeight="1">
      <c r="D1701" s="72">
        <v>772</v>
      </c>
      <c r="E1701" s="156">
        <v>2308.2800000000002</v>
      </c>
    </row>
    <row r="1702" spans="4:5" ht="14.5" customHeight="1">
      <c r="D1702" s="72">
        <v>773</v>
      </c>
      <c r="E1702" s="156">
        <v>2311.27</v>
      </c>
    </row>
    <row r="1703" spans="4:5" ht="14.5" customHeight="1">
      <c r="D1703" s="72">
        <v>773</v>
      </c>
      <c r="E1703" s="156">
        <v>2311.27</v>
      </c>
    </row>
    <row r="1704" spans="4:5" ht="14.5" customHeight="1">
      <c r="D1704" s="72">
        <v>774</v>
      </c>
      <c r="E1704" s="156">
        <v>2314.2600000000002</v>
      </c>
    </row>
    <row r="1705" spans="4:5" ht="14.5" customHeight="1">
      <c r="D1705" s="72">
        <v>774</v>
      </c>
      <c r="E1705" s="156">
        <v>2314.2600000000002</v>
      </c>
    </row>
    <row r="1706" spans="4:5" ht="14.5" customHeight="1">
      <c r="D1706" s="72">
        <v>775</v>
      </c>
      <c r="E1706" s="156">
        <v>2317.25</v>
      </c>
    </row>
    <row r="1707" spans="4:5" ht="14.5" customHeight="1">
      <c r="D1707" s="72">
        <v>775</v>
      </c>
      <c r="E1707" s="156">
        <v>2317.25</v>
      </c>
    </row>
    <row r="1708" spans="4:5" ht="14.5" customHeight="1">
      <c r="D1708" s="72">
        <v>775</v>
      </c>
      <c r="E1708" s="156">
        <v>2317.25</v>
      </c>
    </row>
    <row r="1709" spans="4:5" ht="14.5" customHeight="1">
      <c r="D1709" s="72">
        <v>776</v>
      </c>
      <c r="E1709" s="156">
        <v>2320.2399999999998</v>
      </c>
    </row>
    <row r="1710" spans="4:5" ht="14.5" customHeight="1">
      <c r="D1710" s="72">
        <v>776</v>
      </c>
      <c r="E1710" s="156">
        <v>2320.2399999999998</v>
      </c>
    </row>
    <row r="1711" spans="4:5" ht="14.5" customHeight="1">
      <c r="D1711" s="72">
        <v>777</v>
      </c>
      <c r="E1711" s="156">
        <v>2323.23</v>
      </c>
    </row>
    <row r="1712" spans="4:5" ht="14.5" customHeight="1">
      <c r="D1712" s="72">
        <v>777</v>
      </c>
      <c r="E1712" s="156">
        <v>2323.23</v>
      </c>
    </row>
    <row r="1713" spans="4:5" ht="14.5" customHeight="1">
      <c r="D1713" s="72">
        <v>778</v>
      </c>
      <c r="E1713" s="156">
        <v>2326.2199999999998</v>
      </c>
    </row>
    <row r="1714" spans="4:5" ht="14.5" customHeight="1">
      <c r="D1714" s="72">
        <v>778</v>
      </c>
      <c r="E1714" s="156">
        <v>2326.2199999999998</v>
      </c>
    </row>
    <row r="1715" spans="4:5" ht="14.5" customHeight="1">
      <c r="D1715" s="72">
        <v>779</v>
      </c>
      <c r="E1715" s="156">
        <v>2329.21</v>
      </c>
    </row>
    <row r="1716" spans="4:5" ht="14.5" customHeight="1">
      <c r="D1716" s="72">
        <v>779</v>
      </c>
      <c r="E1716" s="156">
        <v>2329.21</v>
      </c>
    </row>
    <row r="1717" spans="4:5" ht="14.5" customHeight="1">
      <c r="D1717" s="72">
        <v>780</v>
      </c>
      <c r="E1717" s="156">
        <v>2332.1999999999998</v>
      </c>
    </row>
    <row r="1718" spans="4:5" ht="14.5" customHeight="1">
      <c r="D1718" s="72">
        <v>780</v>
      </c>
      <c r="E1718" s="156">
        <v>2332.1999999999998</v>
      </c>
    </row>
    <row r="1719" spans="4:5" ht="14.5" customHeight="1">
      <c r="D1719" s="72">
        <v>780</v>
      </c>
      <c r="E1719" s="156">
        <v>2332.1999999999998</v>
      </c>
    </row>
    <row r="1720" spans="4:5" ht="14.5" customHeight="1">
      <c r="D1720" s="72">
        <v>781</v>
      </c>
      <c r="E1720" s="156">
        <v>2335.19</v>
      </c>
    </row>
    <row r="1721" spans="4:5" ht="14.5" customHeight="1">
      <c r="D1721" s="72">
        <v>781</v>
      </c>
      <c r="E1721" s="156">
        <v>2335.19</v>
      </c>
    </row>
    <row r="1722" spans="4:5" ht="14.5" customHeight="1">
      <c r="D1722" s="72">
        <v>782</v>
      </c>
      <c r="E1722" s="156">
        <v>2338.1799999999998</v>
      </c>
    </row>
    <row r="1723" spans="4:5" ht="14.5" customHeight="1">
      <c r="D1723" s="72">
        <v>782</v>
      </c>
      <c r="E1723" s="156">
        <v>2338.1799999999998</v>
      </c>
    </row>
    <row r="1724" spans="4:5" ht="14.5" customHeight="1">
      <c r="D1724" s="72">
        <v>783</v>
      </c>
      <c r="E1724" s="156">
        <v>2341.17</v>
      </c>
    </row>
    <row r="1725" spans="4:5" ht="14.5" customHeight="1">
      <c r="D1725" s="72">
        <v>783</v>
      </c>
      <c r="E1725" s="156">
        <v>2341.17</v>
      </c>
    </row>
    <row r="1726" spans="4:5" ht="14.5" customHeight="1">
      <c r="D1726" s="72">
        <v>784</v>
      </c>
      <c r="E1726" s="156">
        <v>2344.16</v>
      </c>
    </row>
    <row r="1727" spans="4:5" ht="14.5" customHeight="1">
      <c r="D1727" s="72">
        <v>784</v>
      </c>
      <c r="E1727" s="156">
        <v>2344.16</v>
      </c>
    </row>
    <row r="1728" spans="4:5" ht="14.5" customHeight="1">
      <c r="D1728" s="72">
        <v>785</v>
      </c>
      <c r="E1728" s="156">
        <v>2347.15</v>
      </c>
    </row>
    <row r="1729" spans="4:5" ht="14.5" customHeight="1">
      <c r="D1729" s="72">
        <v>785</v>
      </c>
      <c r="E1729" s="156">
        <v>2347.15</v>
      </c>
    </row>
    <row r="1730" spans="4:5" ht="14.5" customHeight="1">
      <c r="D1730" s="72">
        <v>785</v>
      </c>
      <c r="E1730" s="156">
        <v>2347.15</v>
      </c>
    </row>
    <row r="1731" spans="4:5" ht="14.5" customHeight="1">
      <c r="D1731" s="72">
        <v>786</v>
      </c>
      <c r="E1731" s="156">
        <v>2350.14</v>
      </c>
    </row>
    <row r="1732" spans="4:5" ht="14.5" customHeight="1">
      <c r="D1732" s="72">
        <v>786</v>
      </c>
      <c r="E1732" s="156">
        <v>2350.14</v>
      </c>
    </row>
    <row r="1733" spans="4:5" ht="14.5" customHeight="1">
      <c r="D1733" s="72">
        <v>787</v>
      </c>
      <c r="E1733" s="156">
        <v>2353.13</v>
      </c>
    </row>
    <row r="1734" spans="4:5" ht="14.5" customHeight="1">
      <c r="D1734" s="72">
        <v>787</v>
      </c>
      <c r="E1734" s="156">
        <v>2353.13</v>
      </c>
    </row>
    <row r="1735" spans="4:5" ht="14.5" customHeight="1">
      <c r="D1735" s="72">
        <v>788</v>
      </c>
      <c r="E1735" s="156">
        <v>2356.12</v>
      </c>
    </row>
    <row r="1736" spans="4:5" ht="14.5" customHeight="1">
      <c r="D1736" s="72">
        <v>788</v>
      </c>
      <c r="E1736" s="156">
        <v>2356.12</v>
      </c>
    </row>
    <row r="1737" spans="4:5" ht="14.5" customHeight="1">
      <c r="D1737" s="72">
        <v>789</v>
      </c>
      <c r="E1737" s="156">
        <v>2359.11</v>
      </c>
    </row>
    <row r="1738" spans="4:5" ht="14.5" customHeight="1">
      <c r="D1738" s="72">
        <v>789</v>
      </c>
      <c r="E1738" s="156">
        <v>2359.11</v>
      </c>
    </row>
    <row r="1739" spans="4:5" ht="14.5" customHeight="1">
      <c r="D1739" s="72">
        <v>790</v>
      </c>
      <c r="E1739" s="156">
        <v>2362.1</v>
      </c>
    </row>
    <row r="1740" spans="4:5" ht="14.5" customHeight="1">
      <c r="D1740" s="72">
        <v>790</v>
      </c>
      <c r="E1740" s="156">
        <v>2362.1</v>
      </c>
    </row>
    <row r="1741" spans="4:5" ht="14.5" customHeight="1">
      <c r="D1741" s="72">
        <v>790</v>
      </c>
      <c r="E1741" s="156">
        <v>2362.1</v>
      </c>
    </row>
    <row r="1742" spans="4:5" ht="14.5" customHeight="1">
      <c r="D1742" s="72">
        <v>791</v>
      </c>
      <c r="E1742" s="156">
        <v>2365.09</v>
      </c>
    </row>
    <row r="1743" spans="4:5" ht="14.5" customHeight="1">
      <c r="D1743" s="72">
        <v>791</v>
      </c>
      <c r="E1743" s="156">
        <v>2365.09</v>
      </c>
    </row>
    <row r="1744" spans="4:5" ht="14.5" customHeight="1">
      <c r="D1744" s="72">
        <v>792</v>
      </c>
      <c r="E1744" s="156">
        <v>2368.08</v>
      </c>
    </row>
    <row r="1745" spans="4:5" ht="14.5" customHeight="1">
      <c r="D1745" s="72">
        <v>792</v>
      </c>
      <c r="E1745" s="156">
        <v>2368.08</v>
      </c>
    </row>
    <row r="1746" spans="4:5" ht="14.5" customHeight="1">
      <c r="D1746" s="72">
        <v>793</v>
      </c>
      <c r="E1746" s="156">
        <v>2371.0700000000002</v>
      </c>
    </row>
    <row r="1747" spans="4:5" ht="14.5" customHeight="1">
      <c r="D1747" s="72">
        <v>793</v>
      </c>
      <c r="E1747" s="156">
        <v>2371.0700000000002</v>
      </c>
    </row>
    <row r="1748" spans="4:5" ht="14.5" customHeight="1">
      <c r="D1748" s="72">
        <v>794</v>
      </c>
      <c r="E1748" s="156">
        <v>2374.06</v>
      </c>
    </row>
    <row r="1749" spans="4:5" ht="14.5" customHeight="1">
      <c r="D1749" s="72">
        <v>794</v>
      </c>
      <c r="E1749" s="156">
        <v>2374.06</v>
      </c>
    </row>
    <row r="1750" spans="4:5" ht="14.5" customHeight="1">
      <c r="D1750" s="72">
        <v>795</v>
      </c>
      <c r="E1750" s="156">
        <v>2377.0500000000002</v>
      </c>
    </row>
    <row r="1751" spans="4:5" ht="14.5" customHeight="1">
      <c r="D1751" s="72">
        <v>795</v>
      </c>
      <c r="E1751" s="156">
        <v>2377.0500000000002</v>
      </c>
    </row>
    <row r="1752" spans="4:5" ht="14.5" customHeight="1">
      <c r="D1752" s="72">
        <v>795</v>
      </c>
      <c r="E1752" s="156">
        <v>2377.0500000000002</v>
      </c>
    </row>
    <row r="1753" spans="4:5" ht="14.5" customHeight="1">
      <c r="D1753" s="72">
        <v>796</v>
      </c>
      <c r="E1753" s="156">
        <v>2380.04</v>
      </c>
    </row>
    <row r="1754" spans="4:5" ht="14.5" customHeight="1">
      <c r="D1754" s="72">
        <v>796</v>
      </c>
      <c r="E1754" s="156">
        <v>2380.04</v>
      </c>
    </row>
    <row r="1755" spans="4:5" ht="14.5" customHeight="1">
      <c r="D1755" s="72">
        <v>797</v>
      </c>
      <c r="E1755" s="156">
        <v>2383.0300000000002</v>
      </c>
    </row>
    <row r="1756" spans="4:5" ht="14.5" customHeight="1">
      <c r="D1756" s="72">
        <v>797</v>
      </c>
      <c r="E1756" s="156">
        <v>2383.0300000000002</v>
      </c>
    </row>
    <row r="1757" spans="4:5" ht="14.5" customHeight="1">
      <c r="D1757" s="72">
        <v>798</v>
      </c>
      <c r="E1757" s="156">
        <v>2386.02</v>
      </c>
    </row>
    <row r="1758" spans="4:5" ht="14.5" customHeight="1">
      <c r="D1758" s="72">
        <v>798</v>
      </c>
      <c r="E1758" s="156">
        <v>2386.02</v>
      </c>
    </row>
    <row r="1759" spans="4:5" ht="14.5" customHeight="1">
      <c r="D1759" s="72">
        <v>799</v>
      </c>
      <c r="E1759" s="156">
        <v>2389.0100000000002</v>
      </c>
    </row>
    <row r="1760" spans="4:5" ht="14.5" customHeight="1">
      <c r="D1760" s="72">
        <v>799</v>
      </c>
      <c r="E1760" s="156">
        <v>2389.0100000000002</v>
      </c>
    </row>
    <row r="1761" spans="4:5" ht="14.5" customHeight="1">
      <c r="D1761" s="72">
        <v>800</v>
      </c>
      <c r="E1761" s="156">
        <v>2392</v>
      </c>
    </row>
    <row r="1762" spans="4:5" ht="14.5" customHeight="1">
      <c r="D1762" s="72">
        <v>800</v>
      </c>
      <c r="E1762" s="156">
        <v>2392</v>
      </c>
    </row>
    <row r="1763" spans="4:5" ht="14.5" customHeight="1">
      <c r="D1763" s="72">
        <v>800</v>
      </c>
      <c r="E1763" s="156">
        <v>2392</v>
      </c>
    </row>
    <row r="1764" spans="4:5" ht="14.5" customHeight="1">
      <c r="D1764" s="72">
        <v>801</v>
      </c>
      <c r="E1764" s="156">
        <v>2394.9899999999998</v>
      </c>
    </row>
    <row r="1765" spans="4:5" ht="14.5" customHeight="1">
      <c r="D1765" s="72">
        <v>801</v>
      </c>
      <c r="E1765" s="156">
        <v>2394.9899999999998</v>
      </c>
    </row>
    <row r="1766" spans="4:5" ht="14.5" customHeight="1">
      <c r="D1766" s="72">
        <v>802</v>
      </c>
      <c r="E1766" s="156">
        <v>2397.98</v>
      </c>
    </row>
    <row r="1767" spans="4:5" ht="14.5" customHeight="1">
      <c r="D1767" s="72">
        <v>802</v>
      </c>
      <c r="E1767" s="156">
        <v>2397.98</v>
      </c>
    </row>
    <row r="1768" spans="4:5" ht="14.5" customHeight="1">
      <c r="D1768" s="72">
        <v>803</v>
      </c>
      <c r="E1768" s="156">
        <v>2400.9699999999998</v>
      </c>
    </row>
    <row r="1769" spans="4:5" ht="14.5" customHeight="1">
      <c r="D1769" s="72">
        <v>803</v>
      </c>
      <c r="E1769" s="156">
        <v>2400.9699999999998</v>
      </c>
    </row>
    <row r="1770" spans="4:5" ht="14.5" customHeight="1">
      <c r="D1770" s="72">
        <v>804</v>
      </c>
      <c r="E1770" s="156">
        <v>2403.96</v>
      </c>
    </row>
    <row r="1771" spans="4:5" ht="14.5" customHeight="1">
      <c r="D1771" s="72">
        <v>804</v>
      </c>
      <c r="E1771" s="156">
        <v>2403.96</v>
      </c>
    </row>
    <row r="1772" spans="4:5" ht="14.5" customHeight="1">
      <c r="D1772" s="72">
        <v>805</v>
      </c>
      <c r="E1772" s="156">
        <v>2406.9499999999998</v>
      </c>
    </row>
    <row r="1773" spans="4:5" ht="14.5" customHeight="1">
      <c r="D1773" s="72">
        <v>805</v>
      </c>
      <c r="E1773" s="156">
        <v>2406.9499999999998</v>
      </c>
    </row>
    <row r="1774" spans="4:5" ht="14.5" customHeight="1">
      <c r="D1774" s="72">
        <v>805</v>
      </c>
      <c r="E1774" s="156">
        <v>2406.9499999999998</v>
      </c>
    </row>
    <row r="1775" spans="4:5" ht="14.5" customHeight="1">
      <c r="D1775" s="72">
        <v>806</v>
      </c>
      <c r="E1775" s="156">
        <v>2409.94</v>
      </c>
    </row>
    <row r="1776" spans="4:5" ht="14.5" customHeight="1">
      <c r="D1776" s="72">
        <v>806</v>
      </c>
      <c r="E1776" s="156">
        <v>2409.94</v>
      </c>
    </row>
    <row r="1777" spans="4:5" ht="14.5" customHeight="1">
      <c r="D1777" s="72">
        <v>807</v>
      </c>
      <c r="E1777" s="156">
        <v>2412.9299999999998</v>
      </c>
    </row>
    <row r="1778" spans="4:5" ht="14.5" customHeight="1">
      <c r="D1778" s="72">
        <v>807</v>
      </c>
      <c r="E1778" s="156">
        <v>2412.9299999999998</v>
      </c>
    </row>
    <row r="1779" spans="4:5" ht="14.5" customHeight="1">
      <c r="D1779" s="72">
        <v>808</v>
      </c>
      <c r="E1779" s="156">
        <v>2415.92</v>
      </c>
    </row>
    <row r="1780" spans="4:5" ht="14.5" customHeight="1">
      <c r="D1780" s="72">
        <v>808</v>
      </c>
      <c r="E1780" s="156">
        <v>2415.92</v>
      </c>
    </row>
    <row r="1781" spans="4:5" ht="14.5" customHeight="1">
      <c r="D1781" s="72">
        <v>809</v>
      </c>
      <c r="E1781" s="156">
        <v>2418.91</v>
      </c>
    </row>
    <row r="1782" spans="4:5" ht="14.5" customHeight="1">
      <c r="D1782" s="72">
        <v>809</v>
      </c>
      <c r="E1782" s="156">
        <v>2418.91</v>
      </c>
    </row>
    <row r="1783" spans="4:5" ht="14.5" customHeight="1">
      <c r="D1783" s="72">
        <v>810</v>
      </c>
      <c r="E1783" s="156">
        <v>2421.9</v>
      </c>
    </row>
    <row r="1784" spans="4:5" ht="14.5" customHeight="1">
      <c r="D1784" s="72">
        <v>810</v>
      </c>
      <c r="E1784" s="156">
        <v>2421.9</v>
      </c>
    </row>
    <row r="1785" spans="4:5" ht="14.5" customHeight="1">
      <c r="D1785" s="72">
        <v>810</v>
      </c>
      <c r="E1785" s="156">
        <v>2421.9</v>
      </c>
    </row>
    <row r="1786" spans="4:5" ht="14.5" customHeight="1">
      <c r="D1786" s="72">
        <v>811</v>
      </c>
      <c r="E1786" s="156">
        <v>2424.89</v>
      </c>
    </row>
    <row r="1787" spans="4:5" ht="14.5" customHeight="1">
      <c r="D1787" s="72">
        <v>811</v>
      </c>
      <c r="E1787" s="156">
        <v>2424.89</v>
      </c>
    </row>
    <row r="1788" spans="4:5" ht="14.5" customHeight="1">
      <c r="D1788" s="72">
        <v>812</v>
      </c>
      <c r="E1788" s="156">
        <v>2427.88</v>
      </c>
    </row>
    <row r="1789" spans="4:5" ht="14.5" customHeight="1">
      <c r="D1789" s="72">
        <v>812</v>
      </c>
      <c r="E1789" s="156">
        <v>2427.88</v>
      </c>
    </row>
    <row r="1790" spans="4:5" ht="14.5" customHeight="1">
      <c r="D1790" s="72">
        <v>813</v>
      </c>
      <c r="E1790" s="156">
        <v>2430.87</v>
      </c>
    </row>
    <row r="1791" spans="4:5" ht="14.5" customHeight="1">
      <c r="D1791" s="72">
        <v>813</v>
      </c>
      <c r="E1791" s="156">
        <v>2430.87</v>
      </c>
    </row>
    <row r="1792" spans="4:5" ht="14.5" customHeight="1">
      <c r="D1792" s="72">
        <v>814</v>
      </c>
      <c r="E1792" s="156">
        <v>2433.86</v>
      </c>
    </row>
    <row r="1793" spans="4:5" ht="14.5" customHeight="1">
      <c r="D1793" s="72">
        <v>814</v>
      </c>
      <c r="E1793" s="156">
        <v>2433.86</v>
      </c>
    </row>
    <row r="1794" spans="4:5" ht="14.5" customHeight="1">
      <c r="D1794" s="72">
        <v>815</v>
      </c>
      <c r="E1794" s="156">
        <v>2436.85</v>
      </c>
    </row>
    <row r="1795" spans="4:5" ht="14.5" customHeight="1">
      <c r="D1795" s="72">
        <v>815</v>
      </c>
      <c r="E1795" s="156">
        <v>2436.85</v>
      </c>
    </row>
    <row r="1796" spans="4:5" ht="14.5" customHeight="1">
      <c r="D1796" s="72">
        <v>815</v>
      </c>
      <c r="E1796" s="156">
        <v>2436.85</v>
      </c>
    </row>
    <row r="1797" spans="4:5" ht="14.5" customHeight="1">
      <c r="D1797" s="72">
        <v>816</v>
      </c>
      <c r="E1797" s="156">
        <v>2439.84</v>
      </c>
    </row>
    <row r="1798" spans="4:5" ht="14.5" customHeight="1">
      <c r="D1798" s="72">
        <v>816</v>
      </c>
      <c r="E1798" s="156">
        <v>2439.84</v>
      </c>
    </row>
    <row r="1799" spans="4:5" ht="14.5" customHeight="1">
      <c r="D1799" s="72">
        <v>817</v>
      </c>
      <c r="E1799" s="156">
        <v>2442.83</v>
      </c>
    </row>
    <row r="1800" spans="4:5" ht="14.5" customHeight="1">
      <c r="D1800" s="72">
        <v>817</v>
      </c>
      <c r="E1800" s="156">
        <v>2442.83</v>
      </c>
    </row>
    <row r="1801" spans="4:5" ht="14.5" customHeight="1">
      <c r="D1801" s="72">
        <v>818</v>
      </c>
      <c r="E1801" s="156">
        <v>2445.8200000000002</v>
      </c>
    </row>
    <row r="1802" spans="4:5" ht="14.5" customHeight="1">
      <c r="D1802" s="72">
        <v>818</v>
      </c>
      <c r="E1802" s="156">
        <v>2445.8200000000002</v>
      </c>
    </row>
    <row r="1803" spans="4:5" ht="14.5" customHeight="1">
      <c r="D1803" s="72">
        <v>819</v>
      </c>
      <c r="E1803" s="156">
        <v>2448.81</v>
      </c>
    </row>
    <row r="1804" spans="4:5" ht="14.5" customHeight="1">
      <c r="D1804" s="72">
        <v>819</v>
      </c>
      <c r="E1804" s="156">
        <v>2448.81</v>
      </c>
    </row>
    <row r="1805" spans="4:5" ht="14.5" customHeight="1">
      <c r="D1805" s="72">
        <v>820</v>
      </c>
      <c r="E1805" s="156">
        <v>2451.8000000000002</v>
      </c>
    </row>
    <row r="1806" spans="4:5" ht="14.5" customHeight="1">
      <c r="D1806" s="72">
        <v>820</v>
      </c>
      <c r="E1806" s="156">
        <v>2451.8000000000002</v>
      </c>
    </row>
    <row r="1807" spans="4:5" ht="14.5" customHeight="1">
      <c r="D1807" s="72">
        <v>820</v>
      </c>
      <c r="E1807" s="156">
        <v>2451.8000000000002</v>
      </c>
    </row>
    <row r="1808" spans="4:5" ht="14.5" customHeight="1">
      <c r="D1808" s="72">
        <v>821</v>
      </c>
      <c r="E1808" s="156">
        <v>2454.79</v>
      </c>
    </row>
    <row r="1809" spans="4:5" ht="14.5" customHeight="1">
      <c r="D1809" s="72">
        <v>821</v>
      </c>
      <c r="E1809" s="156">
        <v>2454.79</v>
      </c>
    </row>
    <row r="1810" spans="4:5" ht="14.5" customHeight="1">
      <c r="D1810" s="72">
        <v>822</v>
      </c>
      <c r="E1810" s="156">
        <v>2457.7800000000002</v>
      </c>
    </row>
    <row r="1811" spans="4:5" ht="14.5" customHeight="1">
      <c r="D1811" s="72">
        <v>822</v>
      </c>
      <c r="E1811" s="156">
        <v>2457.7800000000002</v>
      </c>
    </row>
    <row r="1812" spans="4:5" ht="14.5" customHeight="1">
      <c r="D1812" s="72">
        <v>823</v>
      </c>
      <c r="E1812" s="156">
        <v>2460.77</v>
      </c>
    </row>
    <row r="1813" spans="4:5" ht="14.5" customHeight="1">
      <c r="D1813" s="72">
        <v>823</v>
      </c>
      <c r="E1813" s="156">
        <v>2460.77</v>
      </c>
    </row>
    <row r="1814" spans="4:5" ht="14.5" customHeight="1">
      <c r="D1814" s="72">
        <v>824</v>
      </c>
      <c r="E1814" s="156">
        <v>2463.7600000000002</v>
      </c>
    </row>
    <row r="1815" spans="4:5" ht="14.5" customHeight="1">
      <c r="D1815" s="72">
        <v>824</v>
      </c>
      <c r="E1815" s="156">
        <v>2463.7600000000002</v>
      </c>
    </row>
    <row r="1816" spans="4:5" ht="14.5" customHeight="1">
      <c r="D1816" s="72">
        <v>825</v>
      </c>
      <c r="E1816" s="156">
        <v>2466.75</v>
      </c>
    </row>
    <row r="1817" spans="4:5" ht="14.5" customHeight="1">
      <c r="D1817" s="72">
        <v>825</v>
      </c>
      <c r="E1817" s="156">
        <v>2466.75</v>
      </c>
    </row>
    <row r="1818" spans="4:5" ht="14.5" customHeight="1">
      <c r="D1818" s="72">
        <v>825</v>
      </c>
      <c r="E1818" s="156">
        <v>2466.75</v>
      </c>
    </row>
    <row r="1819" spans="4:5" ht="14.5" customHeight="1">
      <c r="D1819" s="72">
        <v>826</v>
      </c>
      <c r="E1819" s="156">
        <v>2469.7399999999998</v>
      </c>
    </row>
    <row r="1820" spans="4:5" ht="14.5" customHeight="1">
      <c r="D1820" s="72">
        <v>826</v>
      </c>
      <c r="E1820" s="156">
        <v>2469.7399999999998</v>
      </c>
    </row>
    <row r="1821" spans="4:5" ht="14.5" customHeight="1">
      <c r="D1821" s="72">
        <v>827</v>
      </c>
      <c r="E1821" s="156">
        <v>2472.73</v>
      </c>
    </row>
    <row r="1822" spans="4:5" ht="14.5" customHeight="1">
      <c r="D1822" s="72">
        <v>827</v>
      </c>
      <c r="E1822" s="156">
        <v>2472.73</v>
      </c>
    </row>
    <row r="1823" spans="4:5" ht="14.5" customHeight="1">
      <c r="D1823" s="72">
        <v>828</v>
      </c>
      <c r="E1823" s="156">
        <v>2475.7199999999998</v>
      </c>
    </row>
    <row r="1824" spans="4:5" ht="14.5" customHeight="1">
      <c r="D1824" s="72">
        <v>828</v>
      </c>
      <c r="E1824" s="156">
        <v>2475.7199999999998</v>
      </c>
    </row>
    <row r="1825" spans="4:5" ht="14.5" customHeight="1">
      <c r="D1825" s="72">
        <v>829</v>
      </c>
      <c r="E1825" s="156">
        <v>2478.71</v>
      </c>
    </row>
    <row r="1826" spans="4:5" ht="14.5" customHeight="1">
      <c r="D1826" s="72">
        <v>829</v>
      </c>
      <c r="E1826" s="156">
        <v>2478.71</v>
      </c>
    </row>
    <row r="1827" spans="4:5" ht="14.5" customHeight="1">
      <c r="D1827" s="72">
        <v>830</v>
      </c>
      <c r="E1827" s="156">
        <v>2481.6999999999998</v>
      </c>
    </row>
    <row r="1828" spans="4:5" ht="14.5" customHeight="1">
      <c r="D1828" s="72">
        <v>830</v>
      </c>
      <c r="E1828" s="156">
        <v>2481.6999999999998</v>
      </c>
    </row>
    <row r="1829" spans="4:5" ht="14.5" customHeight="1">
      <c r="D1829" s="72">
        <v>830</v>
      </c>
      <c r="E1829" s="156">
        <v>2481.6999999999998</v>
      </c>
    </row>
    <row r="1830" spans="4:5" ht="14.5" customHeight="1">
      <c r="D1830" s="72">
        <v>831</v>
      </c>
      <c r="E1830" s="156">
        <v>2484.69</v>
      </c>
    </row>
    <row r="1831" spans="4:5" ht="14.5" customHeight="1">
      <c r="D1831" s="72">
        <v>831</v>
      </c>
      <c r="E1831" s="156">
        <v>2484.69</v>
      </c>
    </row>
    <row r="1832" spans="4:5" ht="14.5" customHeight="1">
      <c r="D1832" s="72">
        <v>832</v>
      </c>
      <c r="E1832" s="156">
        <v>2487.6799999999998</v>
      </c>
    </row>
    <row r="1833" spans="4:5" ht="14.5" customHeight="1">
      <c r="D1833" s="72">
        <v>832</v>
      </c>
      <c r="E1833" s="156">
        <v>2487.6799999999998</v>
      </c>
    </row>
    <row r="1834" spans="4:5" ht="14.5" customHeight="1">
      <c r="D1834" s="72">
        <v>833</v>
      </c>
      <c r="E1834" s="156">
        <v>2490.67</v>
      </c>
    </row>
    <row r="1835" spans="4:5" ht="14.5" customHeight="1">
      <c r="D1835" s="72">
        <v>833</v>
      </c>
      <c r="E1835" s="156">
        <v>2490.67</v>
      </c>
    </row>
    <row r="1836" spans="4:5" ht="14.5" customHeight="1">
      <c r="D1836" s="72">
        <v>834</v>
      </c>
      <c r="E1836" s="156">
        <v>2493.66</v>
      </c>
    </row>
    <row r="1837" spans="4:5" ht="14.5" customHeight="1">
      <c r="D1837" s="72">
        <v>834</v>
      </c>
      <c r="E1837" s="156">
        <v>2493.66</v>
      </c>
    </row>
    <row r="1838" spans="4:5" ht="14.5" customHeight="1">
      <c r="D1838" s="72">
        <v>834</v>
      </c>
      <c r="E1838" s="156">
        <v>2493.66</v>
      </c>
    </row>
    <row r="1839" spans="4:5" ht="14.5" customHeight="1">
      <c r="D1839" s="72">
        <v>835</v>
      </c>
      <c r="E1839" s="156">
        <v>2496.65</v>
      </c>
    </row>
    <row r="1840" spans="4:5" ht="14.5" customHeight="1">
      <c r="D1840" s="72">
        <v>835</v>
      </c>
      <c r="E1840" s="156">
        <v>2496.65</v>
      </c>
    </row>
    <row r="1841" spans="4:5" ht="14.5" customHeight="1">
      <c r="D1841" s="72">
        <v>836</v>
      </c>
      <c r="E1841" s="156">
        <v>2499.64</v>
      </c>
    </row>
    <row r="1842" spans="4:5" ht="14.5" customHeight="1">
      <c r="D1842" s="72">
        <v>836</v>
      </c>
      <c r="E1842" s="156">
        <v>2499.64</v>
      </c>
    </row>
    <row r="1843" spans="4:5" ht="14.5" customHeight="1">
      <c r="D1843" s="72">
        <v>837</v>
      </c>
      <c r="E1843" s="156">
        <v>2502.63</v>
      </c>
    </row>
    <row r="1844" spans="4:5" ht="14.5" customHeight="1">
      <c r="D1844" s="72">
        <v>837</v>
      </c>
      <c r="E1844" s="156">
        <v>2502.63</v>
      </c>
    </row>
    <row r="1845" spans="4:5" ht="14.5" customHeight="1">
      <c r="D1845" s="72">
        <v>838</v>
      </c>
      <c r="E1845" s="156">
        <v>2505.62</v>
      </c>
    </row>
    <row r="1846" spans="4:5" ht="14.5" customHeight="1">
      <c r="D1846" s="72">
        <v>838</v>
      </c>
      <c r="E1846" s="156">
        <v>2505.62</v>
      </c>
    </row>
    <row r="1847" spans="4:5" ht="14.5" customHeight="1">
      <c r="D1847" s="72">
        <v>839</v>
      </c>
      <c r="E1847" s="156">
        <v>2508.61</v>
      </c>
    </row>
    <row r="1848" spans="4:5" ht="14.5" customHeight="1">
      <c r="D1848" s="72">
        <v>839</v>
      </c>
      <c r="E1848" s="156">
        <v>2508.61</v>
      </c>
    </row>
    <row r="1849" spans="4:5" ht="14.5" customHeight="1">
      <c r="D1849" s="72">
        <v>839</v>
      </c>
      <c r="E1849" s="156">
        <v>2508.61</v>
      </c>
    </row>
    <row r="1850" spans="4:5" ht="14.5" customHeight="1">
      <c r="D1850" s="72">
        <v>840</v>
      </c>
      <c r="E1850" s="156">
        <v>2511.6</v>
      </c>
    </row>
    <row r="1851" spans="4:5" ht="14.5" customHeight="1">
      <c r="D1851" s="72">
        <v>840</v>
      </c>
      <c r="E1851" s="156">
        <v>2511.6</v>
      </c>
    </row>
    <row r="1852" spans="4:5" ht="14.5" customHeight="1">
      <c r="D1852" s="72">
        <v>841</v>
      </c>
      <c r="E1852" s="156">
        <v>2514.59</v>
      </c>
    </row>
    <row r="1853" spans="4:5" ht="14.5" customHeight="1">
      <c r="D1853" s="72">
        <v>841</v>
      </c>
      <c r="E1853" s="156">
        <v>2514.59</v>
      </c>
    </row>
    <row r="1854" spans="4:5" ht="14.5" customHeight="1">
      <c r="D1854" s="72">
        <v>842</v>
      </c>
      <c r="E1854" s="156">
        <v>2517.58</v>
      </c>
    </row>
    <row r="1855" spans="4:5" ht="14.5" customHeight="1">
      <c r="D1855" s="72">
        <v>842</v>
      </c>
      <c r="E1855" s="156">
        <v>2517.58</v>
      </c>
    </row>
    <row r="1856" spans="4:5" ht="14.5" customHeight="1">
      <c r="D1856" s="72">
        <v>843</v>
      </c>
      <c r="E1856" s="156">
        <v>2520.5700000000002</v>
      </c>
    </row>
    <row r="1857" spans="4:5" ht="14.5" customHeight="1">
      <c r="D1857" s="72">
        <v>843</v>
      </c>
      <c r="E1857" s="156">
        <v>2520.5700000000002</v>
      </c>
    </row>
    <row r="1858" spans="4:5" ht="14.5" customHeight="1">
      <c r="D1858" s="72">
        <v>844</v>
      </c>
      <c r="E1858" s="156">
        <v>2523.56</v>
      </c>
    </row>
    <row r="1859" spans="4:5" ht="14.5" customHeight="1">
      <c r="D1859" s="72">
        <v>844</v>
      </c>
      <c r="E1859" s="156">
        <v>2523.56</v>
      </c>
    </row>
    <row r="1860" spans="4:5" ht="14.5" customHeight="1">
      <c r="D1860" s="72">
        <v>844</v>
      </c>
      <c r="E1860" s="156">
        <v>2523.56</v>
      </c>
    </row>
    <row r="1861" spans="4:5" ht="14.5" customHeight="1">
      <c r="D1861" s="72">
        <v>845</v>
      </c>
      <c r="E1861" s="156">
        <v>2526.5500000000002</v>
      </c>
    </row>
    <row r="1862" spans="4:5" ht="14.5" customHeight="1">
      <c r="D1862" s="72">
        <v>845</v>
      </c>
      <c r="E1862" s="156">
        <v>2526.5500000000002</v>
      </c>
    </row>
    <row r="1863" spans="4:5" ht="14.5" customHeight="1">
      <c r="D1863" s="72">
        <v>846</v>
      </c>
      <c r="E1863" s="156">
        <v>2529.54</v>
      </c>
    </row>
    <row r="1864" spans="4:5" ht="14.5" customHeight="1">
      <c r="D1864" s="72">
        <v>846</v>
      </c>
      <c r="E1864" s="156">
        <v>2529.54</v>
      </c>
    </row>
    <row r="1865" spans="4:5" ht="14.5" customHeight="1">
      <c r="D1865" s="72">
        <v>847</v>
      </c>
      <c r="E1865" s="156">
        <v>2532.5300000000002</v>
      </c>
    </row>
    <row r="1866" spans="4:5" ht="14.5" customHeight="1">
      <c r="D1866" s="72">
        <v>847</v>
      </c>
      <c r="E1866" s="156">
        <v>2532.5300000000002</v>
      </c>
    </row>
    <row r="1867" spans="4:5" ht="14.5" customHeight="1">
      <c r="D1867" s="72">
        <v>848</v>
      </c>
      <c r="E1867" s="156">
        <v>2535.52</v>
      </c>
    </row>
    <row r="1868" spans="4:5" ht="14.5" customHeight="1">
      <c r="D1868" s="72">
        <v>848</v>
      </c>
      <c r="E1868" s="156">
        <v>2535.52</v>
      </c>
    </row>
    <row r="1869" spans="4:5" ht="14.5" customHeight="1">
      <c r="D1869" s="72">
        <v>849</v>
      </c>
      <c r="E1869" s="156">
        <v>2538.5100000000002</v>
      </c>
    </row>
    <row r="1870" spans="4:5" ht="14.5" customHeight="1">
      <c r="D1870" s="72">
        <v>849</v>
      </c>
      <c r="E1870" s="156">
        <v>2538.5100000000002</v>
      </c>
    </row>
    <row r="1871" spans="4:5" ht="14.5" customHeight="1">
      <c r="D1871" s="72">
        <v>849</v>
      </c>
      <c r="E1871" s="156">
        <v>2538.5100000000002</v>
      </c>
    </row>
    <row r="1872" spans="4:5" ht="14.5" customHeight="1">
      <c r="D1872" s="72">
        <v>850</v>
      </c>
      <c r="E1872" s="156">
        <v>2541.5</v>
      </c>
    </row>
    <row r="1873" spans="4:5" ht="14.5" customHeight="1">
      <c r="D1873" s="72">
        <v>850</v>
      </c>
      <c r="E1873" s="156">
        <v>2541.5</v>
      </c>
    </row>
    <row r="1874" spans="4:5" ht="14.5" customHeight="1">
      <c r="D1874" s="72">
        <v>851</v>
      </c>
      <c r="E1874" s="156">
        <v>2544.4899999999998</v>
      </c>
    </row>
    <row r="1875" spans="4:5" ht="14.5" customHeight="1">
      <c r="D1875" s="72">
        <v>851</v>
      </c>
      <c r="E1875" s="156">
        <v>2544.4899999999998</v>
      </c>
    </row>
    <row r="1876" spans="4:5" ht="14.5" customHeight="1">
      <c r="D1876" s="72">
        <v>852</v>
      </c>
      <c r="E1876" s="156">
        <v>2547.48</v>
      </c>
    </row>
    <row r="1877" spans="4:5" ht="14.5" customHeight="1">
      <c r="D1877" s="72">
        <v>852</v>
      </c>
      <c r="E1877" s="156">
        <v>2547.48</v>
      </c>
    </row>
    <row r="1878" spans="4:5" ht="14.5" customHeight="1">
      <c r="D1878" s="72">
        <v>853</v>
      </c>
      <c r="E1878" s="156">
        <v>2550.4699999999998</v>
      </c>
    </row>
    <row r="1879" spans="4:5" ht="14.5" customHeight="1">
      <c r="D1879" s="72">
        <v>853</v>
      </c>
      <c r="E1879" s="156">
        <v>2550.4699999999998</v>
      </c>
    </row>
    <row r="1880" spans="4:5" ht="14.5" customHeight="1">
      <c r="D1880" s="72">
        <v>854</v>
      </c>
      <c r="E1880" s="156">
        <v>2553.46</v>
      </c>
    </row>
    <row r="1881" spans="4:5" ht="14.5" customHeight="1">
      <c r="D1881" s="72">
        <v>854</v>
      </c>
      <c r="E1881" s="156">
        <v>2553.46</v>
      </c>
    </row>
    <row r="1882" spans="4:5" ht="14.5" customHeight="1">
      <c r="D1882" s="72">
        <v>854</v>
      </c>
      <c r="E1882" s="156">
        <v>2553.46</v>
      </c>
    </row>
    <row r="1883" spans="4:5" ht="14.5" customHeight="1">
      <c r="D1883" s="72">
        <v>855</v>
      </c>
      <c r="E1883" s="156">
        <v>2556.4499999999998</v>
      </c>
    </row>
    <row r="1884" spans="4:5" ht="14.5" customHeight="1">
      <c r="D1884" s="72">
        <v>855</v>
      </c>
      <c r="E1884" s="156">
        <v>2556.4499999999998</v>
      </c>
    </row>
    <row r="1885" spans="4:5" ht="14.5" customHeight="1">
      <c r="D1885" s="72">
        <v>856</v>
      </c>
      <c r="E1885" s="156">
        <v>2559.44</v>
      </c>
    </row>
    <row r="1886" spans="4:5" ht="14.5" customHeight="1">
      <c r="D1886" s="72">
        <v>856</v>
      </c>
      <c r="E1886" s="156">
        <v>2559.44</v>
      </c>
    </row>
    <row r="1887" spans="4:5" ht="14.5" customHeight="1">
      <c r="D1887" s="72">
        <v>857</v>
      </c>
      <c r="E1887" s="156">
        <v>2562.4299999999998</v>
      </c>
    </row>
    <row r="1888" spans="4:5" ht="14.5" customHeight="1">
      <c r="D1888" s="72">
        <v>857</v>
      </c>
      <c r="E1888" s="156">
        <v>2562.4299999999998</v>
      </c>
    </row>
    <row r="1889" spans="4:5" ht="14.5" customHeight="1">
      <c r="D1889" s="72">
        <v>858</v>
      </c>
      <c r="E1889" s="156">
        <v>2565.42</v>
      </c>
    </row>
    <row r="1890" spans="4:5" ht="14.5" customHeight="1">
      <c r="D1890" s="72">
        <v>858</v>
      </c>
      <c r="E1890" s="156">
        <v>2565.42</v>
      </c>
    </row>
    <row r="1891" spans="4:5" ht="14.5" customHeight="1">
      <c r="D1891" s="72">
        <v>859</v>
      </c>
      <c r="E1891" s="156">
        <v>2568.41</v>
      </c>
    </row>
    <row r="1892" spans="4:5" ht="14.5" customHeight="1">
      <c r="D1892" s="72">
        <v>859</v>
      </c>
      <c r="E1892" s="156">
        <v>2568.41</v>
      </c>
    </row>
    <row r="1893" spans="4:5" ht="14.5" customHeight="1">
      <c r="D1893" s="72">
        <v>859</v>
      </c>
      <c r="E1893" s="156">
        <v>2568.41</v>
      </c>
    </row>
    <row r="1894" spans="4:5" ht="14.5" customHeight="1">
      <c r="D1894" s="72">
        <v>860</v>
      </c>
      <c r="E1894" s="156">
        <v>2571.4</v>
      </c>
    </row>
    <row r="1895" spans="4:5" ht="14.5" customHeight="1">
      <c r="D1895" s="72">
        <v>860</v>
      </c>
      <c r="E1895" s="156">
        <v>2571.4</v>
      </c>
    </row>
    <row r="1896" spans="4:5" ht="14.5" customHeight="1">
      <c r="D1896" s="72">
        <v>861</v>
      </c>
      <c r="E1896" s="156">
        <v>2574.39</v>
      </c>
    </row>
    <row r="1897" spans="4:5" ht="14.5" customHeight="1">
      <c r="D1897" s="72">
        <v>861</v>
      </c>
      <c r="E1897" s="156">
        <v>2574.39</v>
      </c>
    </row>
    <row r="1898" spans="4:5" ht="14.5" customHeight="1">
      <c r="D1898" s="72">
        <v>862</v>
      </c>
      <c r="E1898" s="156">
        <v>2577.38</v>
      </c>
    </row>
    <row r="1899" spans="4:5" ht="14.5" customHeight="1">
      <c r="D1899" s="72">
        <v>862</v>
      </c>
      <c r="E1899" s="156">
        <v>2577.38</v>
      </c>
    </row>
    <row r="1900" spans="4:5" ht="14.5" customHeight="1">
      <c r="D1900" s="72">
        <v>863</v>
      </c>
      <c r="E1900" s="156">
        <v>2580.37</v>
      </c>
    </row>
    <row r="1901" spans="4:5" ht="14.5" customHeight="1">
      <c r="D1901" s="72">
        <v>863</v>
      </c>
      <c r="E1901" s="156">
        <v>2580.37</v>
      </c>
    </row>
    <row r="1902" spans="4:5" ht="14.5" customHeight="1">
      <c r="D1902" s="72">
        <v>864</v>
      </c>
      <c r="E1902" s="156">
        <v>2583.36</v>
      </c>
    </row>
    <row r="1903" spans="4:5" ht="14.5" customHeight="1">
      <c r="D1903" s="72">
        <v>864</v>
      </c>
      <c r="E1903" s="156">
        <v>2583.36</v>
      </c>
    </row>
    <row r="1904" spans="4:5" ht="14.5" customHeight="1">
      <c r="D1904" s="72">
        <v>864</v>
      </c>
      <c r="E1904" s="156">
        <v>2583.36</v>
      </c>
    </row>
    <row r="1905" spans="4:5" ht="14.5" customHeight="1">
      <c r="D1905" s="72">
        <v>865</v>
      </c>
      <c r="E1905" s="156">
        <v>2586.35</v>
      </c>
    </row>
    <row r="1906" spans="4:5" ht="14.5" customHeight="1">
      <c r="D1906" s="72">
        <v>865</v>
      </c>
      <c r="E1906" s="156">
        <v>2586.35</v>
      </c>
    </row>
    <row r="1907" spans="4:5" ht="14.5" customHeight="1">
      <c r="D1907" s="72">
        <v>866</v>
      </c>
      <c r="E1907" s="156">
        <v>2589.34</v>
      </c>
    </row>
    <row r="1908" spans="4:5" ht="14.5" customHeight="1">
      <c r="D1908" s="72">
        <v>866</v>
      </c>
      <c r="E1908" s="156">
        <v>2589.34</v>
      </c>
    </row>
    <row r="1909" spans="4:5" ht="14.5" customHeight="1">
      <c r="D1909" s="72">
        <v>867</v>
      </c>
      <c r="E1909" s="156">
        <v>2592.33</v>
      </c>
    </row>
    <row r="1910" spans="4:5" ht="14.5" customHeight="1">
      <c r="D1910" s="72">
        <v>867</v>
      </c>
      <c r="E1910" s="156">
        <v>2592.33</v>
      </c>
    </row>
    <row r="1911" spans="4:5" ht="14.5" customHeight="1">
      <c r="D1911" s="72">
        <v>868</v>
      </c>
      <c r="E1911" s="156">
        <v>2595.3200000000002</v>
      </c>
    </row>
    <row r="1912" spans="4:5" ht="14.5" customHeight="1">
      <c r="D1912" s="72">
        <v>868</v>
      </c>
      <c r="E1912" s="156">
        <v>2595.3200000000002</v>
      </c>
    </row>
    <row r="1913" spans="4:5" ht="14.5" customHeight="1">
      <c r="D1913" s="72">
        <v>869</v>
      </c>
      <c r="E1913" s="156">
        <v>2598.31</v>
      </c>
    </row>
    <row r="1914" spans="4:5" ht="14.5" customHeight="1">
      <c r="D1914" s="72">
        <v>869</v>
      </c>
      <c r="E1914" s="156">
        <v>2598.31</v>
      </c>
    </row>
    <row r="1915" spans="4:5" ht="14.5" customHeight="1">
      <c r="D1915" s="72">
        <v>869</v>
      </c>
      <c r="E1915" s="156">
        <v>2598.31</v>
      </c>
    </row>
    <row r="1916" spans="4:5" ht="14.5" customHeight="1">
      <c r="D1916" s="72">
        <v>870</v>
      </c>
      <c r="E1916" s="156">
        <v>2601.3000000000002</v>
      </c>
    </row>
    <row r="1917" spans="4:5" ht="14.5" customHeight="1">
      <c r="D1917" s="72">
        <v>870</v>
      </c>
      <c r="E1917" s="156">
        <v>2601.3000000000002</v>
      </c>
    </row>
    <row r="1918" spans="4:5" ht="14.5" customHeight="1">
      <c r="D1918" s="72">
        <v>871</v>
      </c>
      <c r="E1918" s="156">
        <v>2604.29</v>
      </c>
    </row>
    <row r="1919" spans="4:5" ht="14.5" customHeight="1">
      <c r="D1919" s="72">
        <v>871</v>
      </c>
      <c r="E1919" s="156">
        <v>2604.29</v>
      </c>
    </row>
    <row r="1920" spans="4:5" ht="14.5" customHeight="1">
      <c r="D1920" s="72">
        <v>872</v>
      </c>
      <c r="E1920" s="156">
        <v>2607.2800000000002</v>
      </c>
    </row>
    <row r="1921" spans="4:5" ht="14.5" customHeight="1">
      <c r="D1921" s="72">
        <v>872</v>
      </c>
      <c r="E1921" s="156">
        <v>2607.2800000000002</v>
      </c>
    </row>
    <row r="1922" spans="4:5" ht="14.5" customHeight="1">
      <c r="D1922" s="72">
        <v>873</v>
      </c>
      <c r="E1922" s="156">
        <v>2610.27</v>
      </c>
    </row>
    <row r="1923" spans="4:5" ht="14.5" customHeight="1">
      <c r="D1923" s="72">
        <v>873</v>
      </c>
      <c r="E1923" s="156">
        <v>2610.27</v>
      </c>
    </row>
    <row r="1924" spans="4:5" ht="14.5" customHeight="1">
      <c r="D1924" s="72">
        <v>874</v>
      </c>
      <c r="E1924" s="156">
        <v>2613.2600000000002</v>
      </c>
    </row>
    <row r="1925" spans="4:5" ht="14.5" customHeight="1">
      <c r="D1925" s="72">
        <v>874</v>
      </c>
      <c r="E1925" s="156">
        <v>2613.2600000000002</v>
      </c>
    </row>
    <row r="1926" spans="4:5" ht="14.5" customHeight="1">
      <c r="D1926" s="72">
        <v>874</v>
      </c>
      <c r="E1926" s="156">
        <v>2613.2600000000002</v>
      </c>
    </row>
    <row r="1927" spans="4:5" ht="14.5" customHeight="1">
      <c r="D1927" s="72">
        <v>875</v>
      </c>
      <c r="E1927" s="156">
        <v>2616.25</v>
      </c>
    </row>
    <row r="1928" spans="4:5" ht="14.5" customHeight="1">
      <c r="D1928" s="72">
        <v>875</v>
      </c>
      <c r="E1928" s="156">
        <v>2616.25</v>
      </c>
    </row>
    <row r="1929" spans="4:5" ht="14.5" customHeight="1">
      <c r="D1929" s="72">
        <v>876</v>
      </c>
      <c r="E1929" s="156">
        <v>2619.2399999999998</v>
      </c>
    </row>
    <row r="1930" spans="4:5" ht="14.5" customHeight="1">
      <c r="D1930" s="72">
        <v>876</v>
      </c>
      <c r="E1930" s="156">
        <v>2619.2399999999998</v>
      </c>
    </row>
    <row r="1931" spans="4:5" ht="14.5" customHeight="1">
      <c r="D1931" s="72">
        <v>877</v>
      </c>
      <c r="E1931" s="156">
        <v>2622.23</v>
      </c>
    </row>
    <row r="1932" spans="4:5" ht="14.5" customHeight="1">
      <c r="D1932" s="72">
        <v>877</v>
      </c>
      <c r="E1932" s="156">
        <v>2622.23</v>
      </c>
    </row>
    <row r="1933" spans="4:5" ht="14.5" customHeight="1">
      <c r="D1933" s="72">
        <v>878</v>
      </c>
      <c r="E1933" s="156">
        <v>2625.22</v>
      </c>
    </row>
    <row r="1934" spans="4:5" ht="14.5" customHeight="1">
      <c r="D1934" s="72">
        <v>878</v>
      </c>
      <c r="E1934" s="156">
        <v>2625.22</v>
      </c>
    </row>
    <row r="1935" spans="4:5" ht="14.5" customHeight="1">
      <c r="D1935" s="72">
        <v>879</v>
      </c>
      <c r="E1935" s="156">
        <v>2628.21</v>
      </c>
    </row>
    <row r="1936" spans="4:5" ht="14.5" customHeight="1">
      <c r="D1936" s="72">
        <v>879</v>
      </c>
      <c r="E1936" s="156">
        <v>2628.21</v>
      </c>
    </row>
    <row r="1937" spans="4:5" ht="14.5" customHeight="1">
      <c r="D1937" s="72">
        <v>879</v>
      </c>
      <c r="E1937" s="156">
        <v>2628.21</v>
      </c>
    </row>
    <row r="1938" spans="4:5" ht="14.5" customHeight="1">
      <c r="D1938" s="72">
        <v>880</v>
      </c>
      <c r="E1938" s="156">
        <v>2631.2</v>
      </c>
    </row>
    <row r="1939" spans="4:5" ht="14.5" customHeight="1">
      <c r="D1939" s="72">
        <v>880</v>
      </c>
      <c r="E1939" s="156">
        <v>2631.2</v>
      </c>
    </row>
    <row r="1940" spans="4:5" ht="14.5" customHeight="1">
      <c r="D1940" s="72">
        <v>881</v>
      </c>
      <c r="E1940" s="156">
        <v>2634.19</v>
      </c>
    </row>
    <row r="1941" spans="4:5" ht="14.5" customHeight="1">
      <c r="D1941" s="72">
        <v>881</v>
      </c>
      <c r="E1941" s="156">
        <v>2634.19</v>
      </c>
    </row>
    <row r="1942" spans="4:5" ht="14.5" customHeight="1">
      <c r="D1942" s="72">
        <v>882</v>
      </c>
      <c r="E1942" s="156">
        <v>2637.18</v>
      </c>
    </row>
    <row r="1943" spans="4:5" ht="14.5" customHeight="1">
      <c r="D1943" s="72">
        <v>882</v>
      </c>
      <c r="E1943" s="156">
        <v>2637.18</v>
      </c>
    </row>
    <row r="1944" spans="4:5" ht="14.5" customHeight="1">
      <c r="D1944" s="72">
        <v>883</v>
      </c>
      <c r="E1944" s="156">
        <v>2640.17</v>
      </c>
    </row>
    <row r="1945" spans="4:5" ht="14.5" customHeight="1">
      <c r="D1945" s="72">
        <v>883</v>
      </c>
      <c r="E1945" s="156">
        <v>2640.17</v>
      </c>
    </row>
    <row r="1946" spans="4:5" ht="14.5" customHeight="1">
      <c r="D1946" s="72">
        <v>884</v>
      </c>
      <c r="E1946" s="156">
        <v>2643.16</v>
      </c>
    </row>
    <row r="1947" spans="4:5" ht="14.5" customHeight="1">
      <c r="D1947" s="72">
        <v>884</v>
      </c>
      <c r="E1947" s="156">
        <v>2643.16</v>
      </c>
    </row>
    <row r="1948" spans="4:5" ht="14.5" customHeight="1">
      <c r="D1948" s="72">
        <v>884</v>
      </c>
      <c r="E1948" s="156">
        <v>2643.16</v>
      </c>
    </row>
    <row r="1949" spans="4:5" ht="14.5" customHeight="1">
      <c r="D1949" s="72">
        <v>885</v>
      </c>
      <c r="E1949" s="156">
        <v>2646.15</v>
      </c>
    </row>
    <row r="1950" spans="4:5" ht="14.5" customHeight="1">
      <c r="D1950" s="72">
        <v>885</v>
      </c>
      <c r="E1950" s="156">
        <v>2646.15</v>
      </c>
    </row>
    <row r="1951" spans="4:5" ht="14.5" customHeight="1">
      <c r="D1951" s="72">
        <v>886</v>
      </c>
      <c r="E1951" s="156">
        <v>2649.14</v>
      </c>
    </row>
    <row r="1952" spans="4:5" ht="14.5" customHeight="1">
      <c r="D1952" s="72">
        <v>886</v>
      </c>
      <c r="E1952" s="156">
        <v>2649.14</v>
      </c>
    </row>
    <row r="1953" spans="4:5" ht="14.5" customHeight="1">
      <c r="D1953" s="72">
        <v>887</v>
      </c>
      <c r="E1953" s="156">
        <v>2652.13</v>
      </c>
    </row>
    <row r="1954" spans="4:5" ht="14.5" customHeight="1">
      <c r="D1954" s="72">
        <v>887</v>
      </c>
      <c r="E1954" s="156">
        <v>2652.13</v>
      </c>
    </row>
    <row r="1955" spans="4:5" ht="14.5" customHeight="1">
      <c r="D1955" s="72">
        <v>888</v>
      </c>
      <c r="E1955" s="156">
        <v>2655.12</v>
      </c>
    </row>
    <row r="1956" spans="4:5" ht="14.5" customHeight="1">
      <c r="D1956" s="72">
        <v>888</v>
      </c>
      <c r="E1956" s="156">
        <v>2655.12</v>
      </c>
    </row>
    <row r="1957" spans="4:5" ht="14.5" customHeight="1">
      <c r="D1957" s="72">
        <v>889</v>
      </c>
      <c r="E1957" s="156">
        <v>2658.11</v>
      </c>
    </row>
    <row r="1958" spans="4:5" ht="14.5" customHeight="1">
      <c r="D1958" s="72">
        <v>889</v>
      </c>
      <c r="E1958" s="156">
        <v>2658.11</v>
      </c>
    </row>
    <row r="1959" spans="4:5" ht="14.5" customHeight="1">
      <c r="D1959" s="72">
        <v>889</v>
      </c>
      <c r="E1959" s="156">
        <v>2658.11</v>
      </c>
    </row>
    <row r="1960" spans="4:5" ht="14.5" customHeight="1">
      <c r="D1960" s="72">
        <v>890</v>
      </c>
      <c r="E1960" s="156">
        <v>2661.1</v>
      </c>
    </row>
    <row r="1961" spans="4:5" ht="14.5" customHeight="1">
      <c r="D1961" s="72">
        <v>890</v>
      </c>
      <c r="E1961" s="156">
        <v>2661.1</v>
      </c>
    </row>
    <row r="1962" spans="4:5" ht="14.5" customHeight="1">
      <c r="D1962" s="72">
        <v>891</v>
      </c>
      <c r="E1962" s="156">
        <v>2664.09</v>
      </c>
    </row>
    <row r="1963" spans="4:5" ht="14.5" customHeight="1">
      <c r="D1963" s="72">
        <v>891</v>
      </c>
      <c r="E1963" s="156">
        <v>2664.09</v>
      </c>
    </row>
    <row r="1964" spans="4:5" ht="14.5" customHeight="1">
      <c r="D1964" s="72">
        <v>892</v>
      </c>
      <c r="E1964" s="156">
        <v>2667.08</v>
      </c>
    </row>
    <row r="1965" spans="4:5" ht="14.5" customHeight="1">
      <c r="D1965" s="72">
        <v>892</v>
      </c>
      <c r="E1965" s="156">
        <v>2667.08</v>
      </c>
    </row>
    <row r="1966" spans="4:5" ht="14.5" customHeight="1">
      <c r="D1966" s="72">
        <v>893</v>
      </c>
      <c r="E1966" s="156">
        <v>2670.07</v>
      </c>
    </row>
    <row r="1967" spans="4:5" ht="14.5" customHeight="1">
      <c r="D1967" s="72">
        <v>893</v>
      </c>
      <c r="E1967" s="156">
        <v>2670.07</v>
      </c>
    </row>
    <row r="1968" spans="4:5" ht="14.5" customHeight="1">
      <c r="D1968" s="72">
        <v>894</v>
      </c>
      <c r="E1968" s="156">
        <v>2673.06</v>
      </c>
    </row>
    <row r="1969" spans="4:5" ht="14.5" customHeight="1">
      <c r="D1969" s="72">
        <v>894</v>
      </c>
      <c r="E1969" s="156">
        <v>2673.06</v>
      </c>
    </row>
    <row r="1970" spans="4:5" ht="14.5" customHeight="1">
      <c r="D1970" s="72">
        <v>894</v>
      </c>
      <c r="E1970" s="156">
        <v>2673.06</v>
      </c>
    </row>
    <row r="1971" spans="4:5" ht="14.5" customHeight="1">
      <c r="D1971" s="72">
        <v>895</v>
      </c>
      <c r="E1971" s="156">
        <v>2676.05</v>
      </c>
    </row>
    <row r="1972" spans="4:5" ht="14.5" customHeight="1">
      <c r="D1972" s="72">
        <v>895</v>
      </c>
      <c r="E1972" s="156">
        <v>2676.05</v>
      </c>
    </row>
    <row r="1973" spans="4:5" ht="14.5" customHeight="1">
      <c r="D1973" s="72">
        <v>896</v>
      </c>
      <c r="E1973" s="156">
        <v>2679.04</v>
      </c>
    </row>
    <row r="1974" spans="4:5" ht="14.5" customHeight="1">
      <c r="D1974" s="72">
        <v>896</v>
      </c>
      <c r="E1974" s="156">
        <v>2679.04</v>
      </c>
    </row>
    <row r="1975" spans="4:5" ht="14.5" customHeight="1">
      <c r="D1975" s="72">
        <v>897</v>
      </c>
      <c r="E1975" s="156">
        <v>2682.03</v>
      </c>
    </row>
    <row r="1976" spans="4:5" ht="14.5" customHeight="1">
      <c r="D1976" s="72">
        <v>897</v>
      </c>
      <c r="E1976" s="156">
        <v>2682.03</v>
      </c>
    </row>
    <row r="1977" spans="4:5" ht="14.5" customHeight="1">
      <c r="D1977" s="72">
        <v>898</v>
      </c>
      <c r="E1977" s="156">
        <v>2685.02</v>
      </c>
    </row>
    <row r="1978" spans="4:5" ht="14.5" customHeight="1">
      <c r="D1978" s="72">
        <v>898</v>
      </c>
      <c r="E1978" s="156">
        <v>2685.02</v>
      </c>
    </row>
    <row r="1979" spans="4:5" ht="14.5" customHeight="1">
      <c r="D1979" s="72">
        <v>899</v>
      </c>
      <c r="E1979" s="156">
        <v>2688.01</v>
      </c>
    </row>
    <row r="1980" spans="4:5" ht="14.5" customHeight="1">
      <c r="D1980" s="72">
        <v>899</v>
      </c>
      <c r="E1980" s="156">
        <v>2688.01</v>
      </c>
    </row>
    <row r="1981" spans="4:5" ht="14.5" customHeight="1">
      <c r="D1981" s="72">
        <v>899</v>
      </c>
      <c r="E1981" s="156">
        <v>2688.01</v>
      </c>
    </row>
    <row r="1982" spans="4:5" ht="14.5" customHeight="1">
      <c r="D1982" s="72">
        <v>900</v>
      </c>
      <c r="E1982" s="156">
        <v>2691</v>
      </c>
    </row>
    <row r="1983" spans="4:5" ht="14.5" customHeight="1">
      <c r="D1983" s="72">
        <v>900</v>
      </c>
      <c r="E1983" s="156">
        <v>2691</v>
      </c>
    </row>
    <row r="1984" spans="4:5" ht="14.5" customHeight="1">
      <c r="D1984" s="72">
        <v>901</v>
      </c>
      <c r="E1984" s="156">
        <v>2693.99</v>
      </c>
    </row>
    <row r="1985" spans="4:5" ht="14.5" customHeight="1">
      <c r="D1985" s="72">
        <v>901</v>
      </c>
      <c r="E1985" s="156">
        <v>2693.99</v>
      </c>
    </row>
    <row r="1986" spans="4:5" ht="14.5" customHeight="1">
      <c r="D1986" s="72">
        <v>902</v>
      </c>
      <c r="E1986" s="156">
        <v>2696.98</v>
      </c>
    </row>
    <row r="1987" spans="4:5" ht="14.5" customHeight="1">
      <c r="D1987" s="72">
        <v>902</v>
      </c>
      <c r="E1987" s="156">
        <v>2696.98</v>
      </c>
    </row>
    <row r="1988" spans="4:5" ht="14.5" customHeight="1">
      <c r="D1988" s="72">
        <v>903</v>
      </c>
      <c r="E1988" s="156">
        <v>2699.97</v>
      </c>
    </row>
    <row r="1989" spans="4:5" ht="14.5" customHeight="1">
      <c r="D1989" s="72">
        <v>903</v>
      </c>
      <c r="E1989" s="156">
        <v>2699.97</v>
      </c>
    </row>
    <row r="1990" spans="4:5" ht="14.5" customHeight="1">
      <c r="D1990" s="72">
        <v>904</v>
      </c>
      <c r="E1990" s="156">
        <v>2702.96</v>
      </c>
    </row>
    <row r="1991" spans="4:5" ht="14.5" customHeight="1">
      <c r="D1991" s="72">
        <v>904</v>
      </c>
      <c r="E1991" s="156">
        <v>2702.96</v>
      </c>
    </row>
    <row r="1992" spans="4:5" ht="14.5" customHeight="1">
      <c r="D1992" s="72">
        <v>904</v>
      </c>
      <c r="E1992" s="156">
        <v>2702.96</v>
      </c>
    </row>
    <row r="1993" spans="4:5" ht="14.5" customHeight="1">
      <c r="D1993" s="72">
        <v>905</v>
      </c>
      <c r="E1993" s="156">
        <v>2705.95</v>
      </c>
    </row>
    <row r="1994" spans="4:5" ht="14.5" customHeight="1">
      <c r="D1994" s="72">
        <v>905</v>
      </c>
      <c r="E1994" s="156">
        <v>2705.95</v>
      </c>
    </row>
    <row r="1995" spans="4:5" ht="14.5" customHeight="1">
      <c r="D1995" s="72">
        <v>906</v>
      </c>
      <c r="E1995" s="156">
        <v>2708.94</v>
      </c>
    </row>
    <row r="1996" spans="4:5" ht="14.5" customHeight="1">
      <c r="D1996" s="72">
        <v>906</v>
      </c>
      <c r="E1996" s="156">
        <v>2708.94</v>
      </c>
    </row>
    <row r="1997" spans="4:5" ht="14.5" customHeight="1">
      <c r="D1997" s="72">
        <v>907</v>
      </c>
      <c r="E1997" s="156">
        <v>2711.93</v>
      </c>
    </row>
    <row r="1998" spans="4:5" ht="14.5" customHeight="1">
      <c r="D1998" s="72">
        <v>907</v>
      </c>
      <c r="E1998" s="156">
        <v>2711.93</v>
      </c>
    </row>
    <row r="1999" spans="4:5" ht="14.5" customHeight="1">
      <c r="D1999" s="72">
        <v>908</v>
      </c>
      <c r="E1999" s="156">
        <v>2714.92</v>
      </c>
    </row>
    <row r="2000" spans="4:5" ht="14.5" customHeight="1">
      <c r="D2000" s="72">
        <v>908</v>
      </c>
      <c r="E2000" s="156">
        <v>2714.92</v>
      </c>
    </row>
    <row r="2001" spans="4:5" ht="14.5" customHeight="1">
      <c r="D2001" s="72">
        <v>908</v>
      </c>
      <c r="E2001" s="156">
        <v>2714.92</v>
      </c>
    </row>
    <row r="2002" spans="4:5" ht="14.5" customHeight="1">
      <c r="D2002" s="72">
        <v>909</v>
      </c>
      <c r="E2002" s="156">
        <v>2717.91</v>
      </c>
    </row>
    <row r="2003" spans="4:5" ht="14.5" customHeight="1">
      <c r="D2003" s="72">
        <v>909</v>
      </c>
      <c r="E2003" s="156">
        <v>2717.91</v>
      </c>
    </row>
    <row r="2004" spans="4:5" ht="14.5" customHeight="1">
      <c r="D2004" s="72">
        <v>910</v>
      </c>
      <c r="E2004" s="156">
        <v>2720.9</v>
      </c>
    </row>
    <row r="2005" spans="4:5" ht="14.5" customHeight="1">
      <c r="D2005" s="72">
        <v>910</v>
      </c>
      <c r="E2005" s="156">
        <v>2720.9</v>
      </c>
    </row>
    <row r="2006" spans="4:5" ht="14.5" customHeight="1">
      <c r="D2006" s="72">
        <v>911</v>
      </c>
      <c r="E2006" s="156">
        <v>2723.89</v>
      </c>
    </row>
    <row r="2007" spans="4:5" ht="14.5" customHeight="1">
      <c r="D2007" s="72">
        <v>911</v>
      </c>
      <c r="E2007" s="156">
        <v>2723.89</v>
      </c>
    </row>
    <row r="2008" spans="4:5" ht="14.5" customHeight="1">
      <c r="D2008" s="72">
        <v>912</v>
      </c>
      <c r="E2008" s="156">
        <v>2726.88</v>
      </c>
    </row>
    <row r="2009" spans="4:5" ht="14.5" customHeight="1">
      <c r="D2009" s="72">
        <v>912</v>
      </c>
      <c r="E2009" s="156">
        <v>2726.88</v>
      </c>
    </row>
    <row r="2010" spans="4:5" ht="14.5" customHeight="1">
      <c r="D2010" s="72">
        <v>913</v>
      </c>
      <c r="E2010" s="156">
        <v>2729.87</v>
      </c>
    </row>
    <row r="2011" spans="4:5" ht="14.5" customHeight="1">
      <c r="D2011" s="72">
        <v>913</v>
      </c>
      <c r="E2011" s="156">
        <v>2729.87</v>
      </c>
    </row>
    <row r="2012" spans="4:5" ht="14.5" customHeight="1">
      <c r="D2012" s="72">
        <v>913</v>
      </c>
      <c r="E2012" s="156">
        <v>2729.87</v>
      </c>
    </row>
    <row r="2013" spans="4:5" ht="14.5" customHeight="1">
      <c r="D2013" s="72">
        <v>914</v>
      </c>
      <c r="E2013" s="156">
        <v>2732.86</v>
      </c>
    </row>
    <row r="2014" spans="4:5" ht="14.5" customHeight="1">
      <c r="D2014" s="72">
        <v>914</v>
      </c>
      <c r="E2014" s="156">
        <v>2732.86</v>
      </c>
    </row>
    <row r="2015" spans="4:5" ht="14.5" customHeight="1">
      <c r="D2015" s="72">
        <v>915</v>
      </c>
      <c r="E2015" s="156">
        <v>2735.85</v>
      </c>
    </row>
    <row r="2016" spans="4:5" ht="14.5" customHeight="1">
      <c r="D2016" s="72">
        <v>915</v>
      </c>
      <c r="E2016" s="156">
        <v>2735.85</v>
      </c>
    </row>
    <row r="2017" spans="4:5" ht="14.5" customHeight="1">
      <c r="D2017" s="72">
        <v>916</v>
      </c>
      <c r="E2017" s="156">
        <v>2738.84</v>
      </c>
    </row>
    <row r="2018" spans="4:5" ht="14.5" customHeight="1">
      <c r="D2018" s="72">
        <v>916</v>
      </c>
      <c r="E2018" s="156">
        <v>2738.84</v>
      </c>
    </row>
    <row r="2019" spans="4:5" ht="14.5" customHeight="1">
      <c r="D2019" s="72">
        <v>917</v>
      </c>
      <c r="E2019" s="156">
        <v>2741.83</v>
      </c>
    </row>
    <row r="2020" spans="4:5" ht="14.5" customHeight="1">
      <c r="D2020" s="72">
        <v>917</v>
      </c>
      <c r="E2020" s="156">
        <v>2741.83</v>
      </c>
    </row>
    <row r="2021" spans="4:5" ht="14.5" customHeight="1">
      <c r="D2021" s="72">
        <v>918</v>
      </c>
      <c r="E2021" s="156">
        <v>2744.82</v>
      </c>
    </row>
    <row r="2022" spans="4:5" ht="14.5" customHeight="1">
      <c r="D2022" s="72">
        <v>918</v>
      </c>
      <c r="E2022" s="156">
        <v>2744.82</v>
      </c>
    </row>
    <row r="2023" spans="4:5" ht="14.5" customHeight="1">
      <c r="D2023" s="72">
        <v>918</v>
      </c>
      <c r="E2023" s="156">
        <v>2744.82</v>
      </c>
    </row>
    <row r="2024" spans="4:5" ht="14.5" customHeight="1">
      <c r="D2024" s="72">
        <v>919</v>
      </c>
      <c r="E2024" s="156">
        <v>2747.81</v>
      </c>
    </row>
    <row r="2025" spans="4:5" ht="14.5" customHeight="1">
      <c r="D2025" s="72">
        <v>919</v>
      </c>
      <c r="E2025" s="156">
        <v>2747.81</v>
      </c>
    </row>
    <row r="2026" spans="4:5" ht="14.5" customHeight="1">
      <c r="D2026" s="72">
        <v>920</v>
      </c>
      <c r="E2026" s="156">
        <v>2750.8</v>
      </c>
    </row>
    <row r="2027" spans="4:5" ht="14.5" customHeight="1">
      <c r="D2027" s="72">
        <v>920</v>
      </c>
      <c r="E2027" s="156">
        <v>2750.8</v>
      </c>
    </row>
    <row r="2028" spans="4:5" ht="14.5" customHeight="1">
      <c r="D2028" s="72">
        <v>921</v>
      </c>
      <c r="E2028" s="156">
        <v>2753.79</v>
      </c>
    </row>
    <row r="2029" spans="4:5" ht="14.5" customHeight="1">
      <c r="D2029" s="72">
        <v>921</v>
      </c>
      <c r="E2029" s="156">
        <v>2753.79</v>
      </c>
    </row>
    <row r="2030" spans="4:5" ht="14.5" customHeight="1">
      <c r="D2030" s="72">
        <v>922</v>
      </c>
      <c r="E2030" s="156">
        <v>2756.78</v>
      </c>
    </row>
    <row r="2031" spans="4:5" ht="14.5" customHeight="1">
      <c r="D2031" s="72">
        <v>922</v>
      </c>
      <c r="E2031" s="156">
        <v>2756.78</v>
      </c>
    </row>
    <row r="2032" spans="4:5" ht="14.5" customHeight="1">
      <c r="D2032" s="72">
        <v>923</v>
      </c>
      <c r="E2032" s="156">
        <v>2759.77</v>
      </c>
    </row>
    <row r="2033" spans="4:5" ht="14.5" customHeight="1">
      <c r="D2033" s="72">
        <v>923</v>
      </c>
      <c r="E2033" s="156">
        <v>2759.77</v>
      </c>
    </row>
    <row r="2034" spans="4:5" ht="14.5" customHeight="1">
      <c r="D2034" s="72">
        <v>923</v>
      </c>
      <c r="E2034" s="156">
        <v>2759.77</v>
      </c>
    </row>
    <row r="2035" spans="4:5" ht="14.5" customHeight="1">
      <c r="D2035" s="72">
        <v>924</v>
      </c>
      <c r="E2035" s="156">
        <v>2762.76</v>
      </c>
    </row>
    <row r="2036" spans="4:5" ht="14.5" customHeight="1">
      <c r="D2036" s="72">
        <v>924</v>
      </c>
      <c r="E2036" s="156">
        <v>2762.76</v>
      </c>
    </row>
    <row r="2037" spans="4:5" ht="14.5" customHeight="1">
      <c r="D2037" s="72">
        <v>925</v>
      </c>
      <c r="E2037" s="156">
        <v>2765.75</v>
      </c>
    </row>
    <row r="2038" spans="4:5" ht="14.5" customHeight="1">
      <c r="D2038" s="72">
        <v>925</v>
      </c>
      <c r="E2038" s="156">
        <v>2765.75</v>
      </c>
    </row>
    <row r="2039" spans="4:5" ht="14.5" customHeight="1">
      <c r="D2039" s="72">
        <v>926</v>
      </c>
      <c r="E2039" s="156">
        <v>2768.74</v>
      </c>
    </row>
    <row r="2040" spans="4:5" ht="14.5" customHeight="1">
      <c r="D2040" s="72">
        <v>926</v>
      </c>
      <c r="E2040" s="156">
        <v>2768.74</v>
      </c>
    </row>
    <row r="2041" spans="4:5" ht="14.5" customHeight="1">
      <c r="D2041" s="72">
        <v>927</v>
      </c>
      <c r="E2041" s="156">
        <v>2771.73</v>
      </c>
    </row>
    <row r="2042" spans="4:5" ht="14.5" customHeight="1">
      <c r="D2042" s="72">
        <v>927</v>
      </c>
      <c r="E2042" s="156">
        <v>2771.73</v>
      </c>
    </row>
    <row r="2043" spans="4:5" ht="14.5" customHeight="1">
      <c r="D2043" s="72">
        <v>928</v>
      </c>
      <c r="E2043" s="156">
        <v>2774.72</v>
      </c>
    </row>
    <row r="2044" spans="4:5" ht="14.5" customHeight="1">
      <c r="D2044" s="72">
        <v>928</v>
      </c>
      <c r="E2044" s="156">
        <v>2774.72</v>
      </c>
    </row>
    <row r="2045" spans="4:5" ht="14.5" customHeight="1">
      <c r="D2045" s="72">
        <v>928</v>
      </c>
      <c r="E2045" s="156">
        <v>2774.72</v>
      </c>
    </row>
    <row r="2046" spans="4:5" ht="14.5" customHeight="1">
      <c r="D2046" s="72">
        <v>929</v>
      </c>
      <c r="E2046" s="156">
        <v>2777.71</v>
      </c>
    </row>
    <row r="2047" spans="4:5" ht="14.5" customHeight="1">
      <c r="D2047" s="72">
        <v>929</v>
      </c>
      <c r="E2047" s="156">
        <v>2777.71</v>
      </c>
    </row>
    <row r="2048" spans="4:5" ht="14.5" customHeight="1">
      <c r="D2048" s="72">
        <v>930</v>
      </c>
      <c r="E2048" s="156">
        <v>2780.7</v>
      </c>
    </row>
    <row r="2049" spans="4:5" ht="14.5" customHeight="1">
      <c r="D2049" s="72">
        <v>930</v>
      </c>
      <c r="E2049" s="156">
        <v>2780.7</v>
      </c>
    </row>
    <row r="2050" spans="4:5" ht="14.5" customHeight="1">
      <c r="D2050" s="72">
        <v>931</v>
      </c>
      <c r="E2050" s="156">
        <v>2783.69</v>
      </c>
    </row>
    <row r="2051" spans="4:5" ht="14.5" customHeight="1">
      <c r="D2051" s="72">
        <v>931</v>
      </c>
      <c r="E2051" s="156">
        <v>2783.69</v>
      </c>
    </row>
    <row r="2052" spans="4:5" ht="14.5" customHeight="1">
      <c r="D2052" s="72">
        <v>932</v>
      </c>
      <c r="E2052" s="156">
        <v>2786.68</v>
      </c>
    </row>
    <row r="2053" spans="4:5" ht="14.5" customHeight="1">
      <c r="D2053" s="72">
        <v>932</v>
      </c>
      <c r="E2053" s="156">
        <v>2786.68</v>
      </c>
    </row>
    <row r="2054" spans="4:5" ht="14.5" customHeight="1">
      <c r="D2054" s="72">
        <v>933</v>
      </c>
      <c r="E2054" s="156">
        <v>2789.67</v>
      </c>
    </row>
    <row r="2055" spans="4:5" ht="14.5" customHeight="1">
      <c r="D2055" s="72">
        <v>933</v>
      </c>
      <c r="E2055" s="156">
        <v>2789.67</v>
      </c>
    </row>
    <row r="2056" spans="4:5" ht="14.5" customHeight="1">
      <c r="D2056" s="72">
        <v>933</v>
      </c>
      <c r="E2056" s="156">
        <v>2789.67</v>
      </c>
    </row>
    <row r="2057" spans="4:5" ht="14.5" customHeight="1">
      <c r="D2057" s="72">
        <v>934</v>
      </c>
      <c r="E2057" s="156">
        <v>2792.66</v>
      </c>
    </row>
    <row r="2058" spans="4:5" ht="14.5" customHeight="1">
      <c r="D2058" s="72">
        <v>934</v>
      </c>
      <c r="E2058" s="156">
        <v>2792.66</v>
      </c>
    </row>
    <row r="2059" spans="4:5" ht="14.5" customHeight="1">
      <c r="D2059" s="72">
        <v>935</v>
      </c>
      <c r="E2059" s="156">
        <v>2795.65</v>
      </c>
    </row>
    <row r="2060" spans="4:5" ht="14.5" customHeight="1">
      <c r="D2060" s="72">
        <v>935</v>
      </c>
      <c r="E2060" s="156">
        <v>2795.65</v>
      </c>
    </row>
    <row r="2061" spans="4:5" ht="14.5" customHeight="1">
      <c r="D2061" s="72">
        <v>936</v>
      </c>
      <c r="E2061" s="156">
        <v>2798.64</v>
      </c>
    </row>
    <row r="2062" spans="4:5" ht="14.5" customHeight="1">
      <c r="D2062" s="72">
        <v>936</v>
      </c>
      <c r="E2062" s="156">
        <v>2798.64</v>
      </c>
    </row>
    <row r="2063" spans="4:5" ht="14.5" customHeight="1">
      <c r="D2063" s="72">
        <v>937</v>
      </c>
      <c r="E2063" s="156">
        <v>2801.63</v>
      </c>
    </row>
    <row r="2064" spans="4:5" ht="14.5" customHeight="1">
      <c r="D2064" s="72">
        <v>937</v>
      </c>
      <c r="E2064" s="156">
        <v>2801.63</v>
      </c>
    </row>
    <row r="2065" spans="4:5" ht="14.5" customHeight="1">
      <c r="D2065" s="72">
        <v>938</v>
      </c>
      <c r="E2065" s="156">
        <v>2804.62</v>
      </c>
    </row>
    <row r="2066" spans="4:5" ht="14.5" customHeight="1">
      <c r="D2066" s="72">
        <v>938</v>
      </c>
      <c r="E2066" s="156">
        <v>2804.62</v>
      </c>
    </row>
    <row r="2067" spans="4:5" ht="14.5" customHeight="1">
      <c r="D2067" s="72">
        <v>938</v>
      </c>
      <c r="E2067" s="156">
        <v>2804.62</v>
      </c>
    </row>
    <row r="2068" spans="4:5" ht="14.5" customHeight="1">
      <c r="D2068" s="72">
        <v>939</v>
      </c>
      <c r="E2068" s="156">
        <v>2807.61</v>
      </c>
    </row>
    <row r="2069" spans="4:5" ht="14.5" customHeight="1">
      <c r="D2069" s="72">
        <v>939</v>
      </c>
      <c r="E2069" s="156">
        <v>2807.61</v>
      </c>
    </row>
    <row r="2070" spans="4:5" ht="14.5" customHeight="1">
      <c r="D2070" s="72">
        <v>940</v>
      </c>
      <c r="E2070" s="156">
        <v>2810.6</v>
      </c>
    </row>
    <row r="2071" spans="4:5" ht="14.5" customHeight="1">
      <c r="D2071" s="72">
        <v>940</v>
      </c>
      <c r="E2071" s="156">
        <v>2810.6</v>
      </c>
    </row>
    <row r="2072" spans="4:5" ht="14.5" customHeight="1">
      <c r="D2072" s="72">
        <v>941</v>
      </c>
      <c r="E2072" s="156">
        <v>2813.59</v>
      </c>
    </row>
    <row r="2073" spans="4:5" ht="14.5" customHeight="1">
      <c r="D2073" s="72">
        <v>941</v>
      </c>
      <c r="E2073" s="156">
        <v>2813.59</v>
      </c>
    </row>
    <row r="2074" spans="4:5" ht="14.5" customHeight="1">
      <c r="D2074" s="72">
        <v>942</v>
      </c>
      <c r="E2074" s="156">
        <v>2816.58</v>
      </c>
    </row>
    <row r="2075" spans="4:5" ht="14.5" customHeight="1">
      <c r="D2075" s="72">
        <v>942</v>
      </c>
      <c r="E2075" s="156">
        <v>2816.58</v>
      </c>
    </row>
    <row r="2076" spans="4:5" ht="14.5" customHeight="1">
      <c r="D2076" s="72">
        <v>943</v>
      </c>
      <c r="E2076" s="156">
        <v>2819.57</v>
      </c>
    </row>
    <row r="2077" spans="4:5" ht="14.5" customHeight="1">
      <c r="D2077" s="72">
        <v>943</v>
      </c>
      <c r="E2077" s="156">
        <v>2819.57</v>
      </c>
    </row>
    <row r="2078" spans="4:5" ht="14.5" customHeight="1">
      <c r="D2078" s="72">
        <v>943</v>
      </c>
      <c r="E2078" s="156">
        <v>2819.57</v>
      </c>
    </row>
    <row r="2079" spans="4:5" ht="14.5" customHeight="1">
      <c r="D2079" s="72">
        <v>944</v>
      </c>
      <c r="E2079" s="156">
        <v>2822.56</v>
      </c>
    </row>
    <row r="2080" spans="4:5" ht="14.5" customHeight="1">
      <c r="D2080" s="72">
        <v>944</v>
      </c>
      <c r="E2080" s="156">
        <v>2822.56</v>
      </c>
    </row>
    <row r="2081" spans="4:5" ht="14.5" customHeight="1">
      <c r="D2081" s="72">
        <v>945</v>
      </c>
      <c r="E2081" s="156">
        <v>2825.55</v>
      </c>
    </row>
    <row r="2082" spans="4:5" ht="14.5" customHeight="1">
      <c r="D2082" s="72">
        <v>945</v>
      </c>
      <c r="E2082" s="156">
        <v>2825.55</v>
      </c>
    </row>
    <row r="2083" spans="4:5" ht="14.5" customHeight="1">
      <c r="D2083" s="72">
        <v>946</v>
      </c>
      <c r="E2083" s="156">
        <v>2828.54</v>
      </c>
    </row>
    <row r="2084" spans="4:5" ht="14.5" customHeight="1">
      <c r="D2084" s="72">
        <v>946</v>
      </c>
      <c r="E2084" s="156">
        <v>2828.54</v>
      </c>
    </row>
    <row r="2085" spans="4:5" ht="14.5" customHeight="1">
      <c r="D2085" s="72">
        <v>947</v>
      </c>
      <c r="E2085" s="156">
        <v>2831.53</v>
      </c>
    </row>
    <row r="2086" spans="4:5" ht="14.5" customHeight="1">
      <c r="D2086" s="72">
        <v>947</v>
      </c>
      <c r="E2086" s="156">
        <v>2831.53</v>
      </c>
    </row>
    <row r="2087" spans="4:5" ht="14.5" customHeight="1">
      <c r="D2087" s="72">
        <v>948</v>
      </c>
      <c r="E2087" s="156">
        <v>2834.52</v>
      </c>
    </row>
    <row r="2088" spans="4:5" ht="14.5" customHeight="1">
      <c r="D2088" s="72">
        <v>948</v>
      </c>
      <c r="E2088" s="156">
        <v>2834.52</v>
      </c>
    </row>
    <row r="2089" spans="4:5" ht="14.5" customHeight="1">
      <c r="D2089" s="72">
        <v>948</v>
      </c>
      <c r="E2089" s="156">
        <v>2834.52</v>
      </c>
    </row>
    <row r="2090" spans="4:5" ht="14.5" customHeight="1">
      <c r="D2090" s="72">
        <v>949</v>
      </c>
      <c r="E2090" s="156">
        <v>2837.51</v>
      </c>
    </row>
    <row r="2091" spans="4:5" ht="14.5" customHeight="1">
      <c r="D2091" s="72">
        <v>949</v>
      </c>
      <c r="E2091" s="156">
        <v>2837.51</v>
      </c>
    </row>
    <row r="2092" spans="4:5" ht="14.5" customHeight="1">
      <c r="D2092" s="72">
        <v>950</v>
      </c>
      <c r="E2092" s="156">
        <v>2840.5</v>
      </c>
    </row>
    <row r="2093" spans="4:5" ht="14.5" customHeight="1">
      <c r="D2093" s="72">
        <v>950</v>
      </c>
      <c r="E2093" s="156">
        <v>2840.5</v>
      </c>
    </row>
    <row r="2094" spans="4:5" ht="14.5" customHeight="1">
      <c r="D2094" s="72">
        <v>951</v>
      </c>
      <c r="E2094" s="156">
        <v>2843.49</v>
      </c>
    </row>
    <row r="2095" spans="4:5" ht="14.5" customHeight="1">
      <c r="D2095" s="72">
        <v>951</v>
      </c>
      <c r="E2095" s="156">
        <v>2843.49</v>
      </c>
    </row>
    <row r="2096" spans="4:5" ht="14.5" customHeight="1">
      <c r="D2096" s="72">
        <v>952</v>
      </c>
      <c r="E2096" s="156">
        <v>2846.48</v>
      </c>
    </row>
    <row r="2097" spans="4:5" ht="14.5" customHeight="1">
      <c r="D2097" s="72">
        <v>952</v>
      </c>
      <c r="E2097" s="156">
        <v>2846.48</v>
      </c>
    </row>
    <row r="2098" spans="4:5" ht="14.5" customHeight="1">
      <c r="D2098" s="72">
        <v>953</v>
      </c>
      <c r="E2098" s="156">
        <v>2849.47</v>
      </c>
    </row>
    <row r="2099" spans="4:5" ht="14.5" customHeight="1">
      <c r="D2099" s="72">
        <v>953</v>
      </c>
      <c r="E2099" s="156">
        <v>2849.47</v>
      </c>
    </row>
    <row r="2100" spans="4:5" ht="14.5" customHeight="1">
      <c r="D2100" s="72">
        <v>953</v>
      </c>
      <c r="E2100" s="156">
        <v>2849.47</v>
      </c>
    </row>
    <row r="2101" spans="4:5" ht="14.5" customHeight="1">
      <c r="D2101" s="72">
        <v>954</v>
      </c>
      <c r="E2101" s="156">
        <v>2852.46</v>
      </c>
    </row>
    <row r="2102" spans="4:5" ht="14.5" customHeight="1">
      <c r="D2102" s="72">
        <v>954</v>
      </c>
      <c r="E2102" s="156">
        <v>2852.46</v>
      </c>
    </row>
    <row r="2103" spans="4:5" ht="14.5" customHeight="1">
      <c r="D2103" s="72">
        <v>955</v>
      </c>
      <c r="E2103" s="156">
        <v>2855.45</v>
      </c>
    </row>
    <row r="2104" spans="4:5" ht="14.5" customHeight="1">
      <c r="D2104" s="72">
        <v>955</v>
      </c>
      <c r="E2104" s="156">
        <v>2855.45</v>
      </c>
    </row>
    <row r="2105" spans="4:5" ht="14.5" customHeight="1">
      <c r="D2105" s="72">
        <v>956</v>
      </c>
      <c r="E2105" s="156">
        <v>2858.44</v>
      </c>
    </row>
    <row r="2106" spans="4:5" ht="14.5" customHeight="1">
      <c r="D2106" s="72">
        <v>956</v>
      </c>
      <c r="E2106" s="156">
        <v>2858.44</v>
      </c>
    </row>
    <row r="2107" spans="4:5" ht="14.5" customHeight="1">
      <c r="D2107" s="72">
        <v>957</v>
      </c>
      <c r="E2107" s="156">
        <v>2861.43</v>
      </c>
    </row>
    <row r="2108" spans="4:5" ht="14.5" customHeight="1">
      <c r="D2108" s="72">
        <v>957</v>
      </c>
      <c r="E2108" s="156">
        <v>2861.43</v>
      </c>
    </row>
    <row r="2109" spans="4:5" ht="14.5" customHeight="1">
      <c r="D2109" s="72">
        <v>958</v>
      </c>
      <c r="E2109" s="156">
        <v>2864.42</v>
      </c>
    </row>
    <row r="2110" spans="4:5" ht="14.5" customHeight="1">
      <c r="D2110" s="72">
        <v>958</v>
      </c>
      <c r="E2110" s="156">
        <v>2864.42</v>
      </c>
    </row>
    <row r="2111" spans="4:5" ht="14.5" customHeight="1">
      <c r="D2111" s="72">
        <v>958</v>
      </c>
      <c r="E2111" s="156">
        <v>2864.42</v>
      </c>
    </row>
    <row r="2112" spans="4:5" ht="14.5" customHeight="1">
      <c r="D2112" s="72">
        <v>959</v>
      </c>
      <c r="E2112" s="156">
        <v>2867.41</v>
      </c>
    </row>
    <row r="2113" spans="4:5" ht="14.5" customHeight="1">
      <c r="D2113" s="72">
        <v>959</v>
      </c>
      <c r="E2113" s="156">
        <v>2867.41</v>
      </c>
    </row>
    <row r="2114" spans="4:5" ht="14.5" customHeight="1">
      <c r="D2114" s="72">
        <v>960</v>
      </c>
      <c r="E2114" s="156">
        <v>2870.4</v>
      </c>
    </row>
    <row r="2115" spans="4:5" ht="14.5" customHeight="1">
      <c r="D2115" s="72">
        <v>960</v>
      </c>
      <c r="E2115" s="156">
        <v>2870.4</v>
      </c>
    </row>
    <row r="2116" spans="4:5" ht="14.5" customHeight="1">
      <c r="D2116" s="72">
        <v>961</v>
      </c>
      <c r="E2116" s="156">
        <v>2873.39</v>
      </c>
    </row>
    <row r="2117" spans="4:5" ht="14.5" customHeight="1">
      <c r="D2117" s="72">
        <v>961</v>
      </c>
      <c r="E2117" s="156">
        <v>2873.39</v>
      </c>
    </row>
    <row r="2118" spans="4:5" ht="14.5" customHeight="1">
      <c r="D2118" s="72">
        <v>962</v>
      </c>
      <c r="E2118" s="156">
        <v>2876.38</v>
      </c>
    </row>
    <row r="2119" spans="4:5" ht="14.5" customHeight="1">
      <c r="D2119" s="72">
        <v>962</v>
      </c>
      <c r="E2119" s="156">
        <v>2876.38</v>
      </c>
    </row>
    <row r="2120" spans="4:5" ht="14.5" customHeight="1">
      <c r="D2120" s="72">
        <v>963</v>
      </c>
      <c r="E2120" s="156">
        <v>2879.37</v>
      </c>
    </row>
    <row r="2121" spans="4:5" ht="14.5" customHeight="1">
      <c r="D2121" s="72">
        <v>963</v>
      </c>
      <c r="E2121" s="156">
        <v>2879.37</v>
      </c>
    </row>
    <row r="2122" spans="4:5" ht="14.5" customHeight="1">
      <c r="D2122" s="72">
        <v>963</v>
      </c>
      <c r="E2122" s="156">
        <v>2879.37</v>
      </c>
    </row>
    <row r="2123" spans="4:5" ht="14.5" customHeight="1">
      <c r="D2123" s="72">
        <v>964</v>
      </c>
      <c r="E2123" s="156">
        <v>2882.36</v>
      </c>
    </row>
    <row r="2124" spans="4:5" ht="14.5" customHeight="1">
      <c r="D2124" s="72">
        <v>964</v>
      </c>
      <c r="E2124" s="156">
        <v>2882.36</v>
      </c>
    </row>
    <row r="2125" spans="4:5" ht="14.5" customHeight="1">
      <c r="D2125" s="72">
        <v>965</v>
      </c>
      <c r="E2125" s="156">
        <v>2885.35</v>
      </c>
    </row>
    <row r="2126" spans="4:5" ht="14.5" customHeight="1">
      <c r="D2126" s="72">
        <v>965</v>
      </c>
      <c r="E2126" s="156">
        <v>2885.35</v>
      </c>
    </row>
    <row r="2127" spans="4:5" ht="14.5" customHeight="1">
      <c r="D2127" s="72">
        <v>966</v>
      </c>
      <c r="E2127" s="156">
        <v>2888.34</v>
      </c>
    </row>
    <row r="2128" spans="4:5" ht="14.5" customHeight="1">
      <c r="D2128" s="72">
        <v>966</v>
      </c>
      <c r="E2128" s="156">
        <v>2888.34</v>
      </c>
    </row>
    <row r="2129" spans="4:5" ht="14.5" customHeight="1">
      <c r="D2129" s="72">
        <v>967</v>
      </c>
      <c r="E2129" s="156">
        <v>2891.33</v>
      </c>
    </row>
    <row r="2130" spans="4:5" ht="14.5" customHeight="1">
      <c r="D2130" s="72">
        <v>967</v>
      </c>
      <c r="E2130" s="156">
        <v>2891.33</v>
      </c>
    </row>
    <row r="2131" spans="4:5" ht="14.5" customHeight="1">
      <c r="D2131" s="72">
        <v>968</v>
      </c>
      <c r="E2131" s="156">
        <v>2894.32</v>
      </c>
    </row>
    <row r="2132" spans="4:5" ht="14.5" customHeight="1">
      <c r="D2132" s="72">
        <v>968</v>
      </c>
      <c r="E2132" s="156">
        <v>2894.32</v>
      </c>
    </row>
    <row r="2133" spans="4:5" ht="14.5" customHeight="1">
      <c r="D2133" s="72">
        <v>968</v>
      </c>
      <c r="E2133" s="156">
        <v>2894.32</v>
      </c>
    </row>
    <row r="2134" spans="4:5" ht="14.5" customHeight="1">
      <c r="D2134" s="72">
        <v>969</v>
      </c>
      <c r="E2134" s="156">
        <v>2897.31</v>
      </c>
    </row>
    <row r="2135" spans="4:5" ht="14.5" customHeight="1">
      <c r="D2135" s="72">
        <v>969</v>
      </c>
      <c r="E2135" s="156">
        <v>2897.31</v>
      </c>
    </row>
    <row r="2136" spans="4:5" ht="14.5" customHeight="1">
      <c r="D2136" s="72">
        <v>970</v>
      </c>
      <c r="E2136" s="156">
        <v>2900.3</v>
      </c>
    </row>
    <row r="2137" spans="4:5" ht="14.5" customHeight="1">
      <c r="D2137" s="72">
        <v>970</v>
      </c>
      <c r="E2137" s="156">
        <v>2900.3</v>
      </c>
    </row>
    <row r="2138" spans="4:5" ht="14.5" customHeight="1">
      <c r="D2138" s="72">
        <v>971</v>
      </c>
      <c r="E2138" s="156">
        <v>2903.29</v>
      </c>
    </row>
    <row r="2139" spans="4:5" ht="14.5" customHeight="1">
      <c r="D2139" s="72">
        <v>971</v>
      </c>
      <c r="E2139" s="156">
        <v>2903.29</v>
      </c>
    </row>
    <row r="2140" spans="4:5" ht="14.5" customHeight="1">
      <c r="D2140" s="72">
        <v>972</v>
      </c>
      <c r="E2140" s="156">
        <v>2906.28</v>
      </c>
    </row>
    <row r="2141" spans="4:5" ht="14.5" customHeight="1">
      <c r="D2141" s="72">
        <v>972</v>
      </c>
      <c r="E2141" s="156">
        <v>2906.28</v>
      </c>
    </row>
    <row r="2142" spans="4:5" ht="14.5" customHeight="1">
      <c r="D2142" s="72">
        <v>973</v>
      </c>
      <c r="E2142" s="156">
        <v>2909.27</v>
      </c>
    </row>
    <row r="2143" spans="4:5" ht="14.5" customHeight="1">
      <c r="D2143" s="72">
        <v>973</v>
      </c>
      <c r="E2143" s="156">
        <v>2909.27</v>
      </c>
    </row>
    <row r="2144" spans="4:5" ht="14.5" customHeight="1">
      <c r="D2144" s="72">
        <v>973</v>
      </c>
      <c r="E2144" s="156">
        <v>2909.27</v>
      </c>
    </row>
    <row r="2145" spans="4:5" ht="14.5" customHeight="1">
      <c r="D2145" s="72">
        <v>974</v>
      </c>
      <c r="E2145" s="156">
        <v>2912.26</v>
      </c>
    </row>
    <row r="2146" spans="4:5" ht="14.5" customHeight="1">
      <c r="D2146" s="72">
        <v>974</v>
      </c>
      <c r="E2146" s="156">
        <v>2912.26</v>
      </c>
    </row>
    <row r="2147" spans="4:5" ht="14.5" customHeight="1">
      <c r="D2147" s="72">
        <v>975</v>
      </c>
      <c r="E2147" s="156">
        <v>2915.25</v>
      </c>
    </row>
    <row r="2148" spans="4:5" ht="14.5" customHeight="1">
      <c r="D2148" s="72">
        <v>975</v>
      </c>
      <c r="E2148" s="156">
        <v>2915.25</v>
      </c>
    </row>
    <row r="2149" spans="4:5" ht="14.5" customHeight="1">
      <c r="D2149" s="72">
        <v>976</v>
      </c>
      <c r="E2149" s="156">
        <v>2918.24</v>
      </c>
    </row>
    <row r="2150" spans="4:5" ht="14.5" customHeight="1">
      <c r="D2150" s="72">
        <v>976</v>
      </c>
      <c r="E2150" s="156">
        <v>2918.24</v>
      </c>
    </row>
    <row r="2151" spans="4:5" ht="14.5" customHeight="1">
      <c r="D2151" s="72">
        <v>977</v>
      </c>
      <c r="E2151" s="156">
        <v>2921.23</v>
      </c>
    </row>
    <row r="2152" spans="4:5" ht="14.5" customHeight="1">
      <c r="D2152" s="72">
        <v>977</v>
      </c>
      <c r="E2152" s="156">
        <v>2921.23</v>
      </c>
    </row>
    <row r="2153" spans="4:5" ht="14.5" customHeight="1">
      <c r="D2153" s="72">
        <v>978</v>
      </c>
      <c r="E2153" s="156">
        <v>2924.22</v>
      </c>
    </row>
    <row r="2154" spans="4:5" ht="14.5" customHeight="1">
      <c r="D2154" s="72">
        <v>978</v>
      </c>
      <c r="E2154" s="156">
        <v>2924.22</v>
      </c>
    </row>
    <row r="2155" spans="4:5" ht="14.5" customHeight="1">
      <c r="D2155" s="72">
        <v>978</v>
      </c>
      <c r="E2155" s="156">
        <v>2924.22</v>
      </c>
    </row>
    <row r="2156" spans="4:5" ht="14.5" customHeight="1">
      <c r="D2156" s="72">
        <v>979</v>
      </c>
      <c r="E2156" s="156">
        <v>2927.21</v>
      </c>
    </row>
    <row r="2157" spans="4:5" ht="14.5" customHeight="1">
      <c r="D2157" s="72">
        <v>979</v>
      </c>
      <c r="E2157" s="156">
        <v>2927.21</v>
      </c>
    </row>
    <row r="2158" spans="4:5" ht="14.5" customHeight="1">
      <c r="D2158" s="72">
        <v>980</v>
      </c>
      <c r="E2158" s="156">
        <v>2930.2</v>
      </c>
    </row>
    <row r="2159" spans="4:5" ht="14.5" customHeight="1">
      <c r="D2159" s="72">
        <v>980</v>
      </c>
      <c r="E2159" s="156">
        <v>2930.2</v>
      </c>
    </row>
    <row r="2160" spans="4:5" ht="14.5" customHeight="1">
      <c r="D2160" s="72">
        <v>981</v>
      </c>
      <c r="E2160" s="156">
        <v>2933.19</v>
      </c>
    </row>
    <row r="2161" spans="4:5" ht="14.5" customHeight="1">
      <c r="D2161" s="72">
        <v>981</v>
      </c>
      <c r="E2161" s="156">
        <v>2933.19</v>
      </c>
    </row>
    <row r="2162" spans="4:5" ht="14.5" customHeight="1">
      <c r="D2162" s="72">
        <v>982</v>
      </c>
      <c r="E2162" s="156">
        <v>2936.18</v>
      </c>
    </row>
    <row r="2163" spans="4:5" ht="14.5" customHeight="1">
      <c r="D2163" s="72">
        <v>982</v>
      </c>
      <c r="E2163" s="156">
        <v>2936.18</v>
      </c>
    </row>
    <row r="2164" spans="4:5" ht="14.5" customHeight="1">
      <c r="D2164" s="72">
        <v>983</v>
      </c>
      <c r="E2164" s="156">
        <v>2939.17</v>
      </c>
    </row>
    <row r="2165" spans="4:5" ht="14.5" customHeight="1">
      <c r="D2165" s="72">
        <v>983</v>
      </c>
      <c r="E2165" s="156">
        <v>2939.17</v>
      </c>
    </row>
    <row r="2166" spans="4:5" ht="14.5" customHeight="1">
      <c r="D2166" s="72">
        <v>983</v>
      </c>
      <c r="E2166" s="156">
        <v>2939.17</v>
      </c>
    </row>
    <row r="2167" spans="4:5" ht="14.5" customHeight="1">
      <c r="D2167" s="72">
        <v>984</v>
      </c>
      <c r="E2167" s="156">
        <v>2942.16</v>
      </c>
    </row>
    <row r="2168" spans="4:5" ht="14.5" customHeight="1">
      <c r="D2168" s="72">
        <v>984</v>
      </c>
      <c r="E2168" s="156">
        <v>2942.16</v>
      </c>
    </row>
    <row r="2169" spans="4:5" ht="14.5" customHeight="1">
      <c r="D2169" s="72">
        <v>985</v>
      </c>
      <c r="E2169" s="156">
        <v>2945.15</v>
      </c>
    </row>
    <row r="2170" spans="4:5" ht="14.5" customHeight="1">
      <c r="D2170" s="72">
        <v>985</v>
      </c>
      <c r="E2170" s="156">
        <v>2945.15</v>
      </c>
    </row>
    <row r="2171" spans="4:5" ht="14.5" customHeight="1">
      <c r="D2171" s="72">
        <v>986</v>
      </c>
      <c r="E2171" s="156">
        <v>2948.14</v>
      </c>
    </row>
    <row r="2172" spans="4:5" ht="14.5" customHeight="1">
      <c r="D2172" s="72">
        <v>986</v>
      </c>
      <c r="E2172" s="156">
        <v>2948.14</v>
      </c>
    </row>
    <row r="2173" spans="4:5" ht="14.5" customHeight="1">
      <c r="D2173" s="72">
        <v>987</v>
      </c>
      <c r="E2173" s="156">
        <v>2951.13</v>
      </c>
    </row>
    <row r="2174" spans="4:5" ht="14.5" customHeight="1">
      <c r="D2174" s="72">
        <v>987</v>
      </c>
      <c r="E2174" s="156">
        <v>2951.13</v>
      </c>
    </row>
    <row r="2175" spans="4:5" ht="14.5" customHeight="1">
      <c r="D2175" s="72">
        <v>987</v>
      </c>
      <c r="E2175" s="156">
        <v>2951.13</v>
      </c>
    </row>
    <row r="2176" spans="4:5" ht="14.5" customHeight="1">
      <c r="D2176" s="72">
        <v>988</v>
      </c>
      <c r="E2176" s="156">
        <v>2954.12</v>
      </c>
    </row>
    <row r="2177" spans="4:5" ht="14.5" customHeight="1">
      <c r="D2177" s="72">
        <v>988</v>
      </c>
      <c r="E2177" s="156">
        <v>2954.12</v>
      </c>
    </row>
    <row r="2178" spans="4:5" ht="14.5" customHeight="1">
      <c r="D2178" s="72">
        <v>989</v>
      </c>
      <c r="E2178" s="156">
        <v>2957.11</v>
      </c>
    </row>
    <row r="2179" spans="4:5" ht="14.5" customHeight="1">
      <c r="D2179" s="72">
        <v>989</v>
      </c>
      <c r="E2179" s="156">
        <v>2957.11</v>
      </c>
    </row>
    <row r="2180" spans="4:5" ht="14.5" customHeight="1">
      <c r="D2180" s="72">
        <v>990</v>
      </c>
      <c r="E2180" s="156">
        <v>2960.1</v>
      </c>
    </row>
    <row r="2181" spans="4:5" ht="14.5" customHeight="1">
      <c r="D2181" s="72">
        <v>990</v>
      </c>
      <c r="E2181" s="156">
        <v>2960.1</v>
      </c>
    </row>
    <row r="2182" spans="4:5" ht="14.5" customHeight="1">
      <c r="D2182" s="72">
        <v>991</v>
      </c>
      <c r="E2182" s="156">
        <v>2963.09</v>
      </c>
    </row>
    <row r="2183" spans="4:5" ht="14.5" customHeight="1">
      <c r="D2183" s="72">
        <v>991</v>
      </c>
      <c r="E2183" s="156">
        <v>2963.09</v>
      </c>
    </row>
    <row r="2184" spans="4:5" ht="14.5" customHeight="1">
      <c r="D2184" s="72">
        <v>992</v>
      </c>
      <c r="E2184" s="156">
        <v>2966.08</v>
      </c>
    </row>
    <row r="2185" spans="4:5" ht="14.5" customHeight="1">
      <c r="D2185" s="72">
        <v>992</v>
      </c>
      <c r="E2185" s="156">
        <v>2966.08</v>
      </c>
    </row>
    <row r="2186" spans="4:5" ht="14.5" customHeight="1">
      <c r="D2186" s="72">
        <v>992</v>
      </c>
      <c r="E2186" s="156">
        <v>2966.08</v>
      </c>
    </row>
    <row r="2187" spans="4:5" ht="14.5" customHeight="1">
      <c r="D2187" s="72">
        <v>993</v>
      </c>
      <c r="E2187" s="156">
        <v>2969.07</v>
      </c>
    </row>
    <row r="2188" spans="4:5" ht="14.5" customHeight="1">
      <c r="D2188" s="72">
        <v>993</v>
      </c>
      <c r="E2188" s="156">
        <v>2969.07</v>
      </c>
    </row>
    <row r="2189" spans="4:5" ht="14.5" customHeight="1">
      <c r="D2189" s="72">
        <v>994</v>
      </c>
      <c r="E2189" s="156">
        <v>2972.06</v>
      </c>
    </row>
    <row r="2190" spans="4:5" ht="14.5" customHeight="1">
      <c r="D2190" s="72">
        <v>994</v>
      </c>
      <c r="E2190" s="156">
        <v>2972.06</v>
      </c>
    </row>
    <row r="2191" spans="4:5" ht="14.5" customHeight="1">
      <c r="D2191" s="72">
        <v>995</v>
      </c>
      <c r="E2191" s="156">
        <v>2975.05</v>
      </c>
    </row>
    <row r="2192" spans="4:5" ht="14.5" customHeight="1">
      <c r="D2192" s="72">
        <v>995</v>
      </c>
      <c r="E2192" s="156">
        <v>2975.05</v>
      </c>
    </row>
    <row r="2193" spans="4:5" ht="14.5" customHeight="1">
      <c r="D2193" s="72">
        <v>996</v>
      </c>
      <c r="E2193" s="156">
        <v>2978.04</v>
      </c>
    </row>
    <row r="2194" spans="4:5" ht="14.5" customHeight="1">
      <c r="D2194" s="72">
        <v>996</v>
      </c>
      <c r="E2194" s="156">
        <v>2978.04</v>
      </c>
    </row>
    <row r="2195" spans="4:5" ht="14.5" customHeight="1">
      <c r="D2195" s="72">
        <v>997</v>
      </c>
      <c r="E2195" s="156">
        <v>2981.03</v>
      </c>
    </row>
    <row r="2196" spans="4:5" ht="14.5" customHeight="1">
      <c r="D2196" s="72">
        <v>997</v>
      </c>
      <c r="E2196" s="156">
        <v>2981.03</v>
      </c>
    </row>
    <row r="2197" spans="4:5" ht="14.5" customHeight="1">
      <c r="D2197" s="72">
        <v>997</v>
      </c>
      <c r="E2197" s="156">
        <v>2981.03</v>
      </c>
    </row>
    <row r="2198" spans="4:5" ht="14.5" customHeight="1">
      <c r="D2198" s="72">
        <v>998</v>
      </c>
      <c r="E2198" s="156">
        <v>2984.02</v>
      </c>
    </row>
    <row r="2199" spans="4:5" ht="14.5" customHeight="1">
      <c r="D2199" s="72">
        <v>998</v>
      </c>
      <c r="E2199" s="156">
        <v>2984.02</v>
      </c>
    </row>
    <row r="2200" spans="4:5" ht="14.5" customHeight="1">
      <c r="D2200" s="72">
        <v>999</v>
      </c>
      <c r="E2200" s="156">
        <v>2987.01</v>
      </c>
    </row>
    <row r="2201" spans="4:5" ht="14.5" customHeight="1">
      <c r="D2201" s="72">
        <v>999</v>
      </c>
      <c r="E2201" s="156">
        <v>2987.01</v>
      </c>
    </row>
    <row r="2202" spans="4:5" ht="14.5" customHeight="1">
      <c r="D2202" s="72">
        <v>1000</v>
      </c>
      <c r="E2202" s="156">
        <v>2990</v>
      </c>
    </row>
    <row r="2203" spans="4:5" ht="14.5" customHeight="1">
      <c r="D2203" s="72">
        <v>1000</v>
      </c>
      <c r="E2203" s="156">
        <v>2990</v>
      </c>
    </row>
    <row r="2204" spans="4:5" ht="14.5" customHeight="1">
      <c r="D2204" s="72">
        <v>1001</v>
      </c>
      <c r="E2204" s="156">
        <v>2992.99</v>
      </c>
    </row>
    <row r="2205" spans="4:5" ht="14.5" customHeight="1">
      <c r="D2205" s="72">
        <v>1001</v>
      </c>
      <c r="E2205" s="156">
        <v>2992.99</v>
      </c>
    </row>
    <row r="2206" spans="4:5" ht="14.5" customHeight="1">
      <c r="D2206" s="72">
        <v>1002</v>
      </c>
      <c r="E2206" s="156">
        <v>2995.98</v>
      </c>
    </row>
    <row r="2207" spans="4:5" ht="14.5" customHeight="1">
      <c r="D2207" s="72">
        <v>1002</v>
      </c>
      <c r="E2207" s="156">
        <v>2995.98</v>
      </c>
    </row>
    <row r="2208" spans="4:5" ht="14.5" customHeight="1">
      <c r="D2208" s="72">
        <v>1002</v>
      </c>
      <c r="E2208" s="156">
        <v>2995.98</v>
      </c>
    </row>
    <row r="2209" spans="4:5" ht="14.5" customHeight="1">
      <c r="D2209" s="72">
        <v>1003</v>
      </c>
      <c r="E2209" s="156">
        <v>2998.97</v>
      </c>
    </row>
    <row r="2210" spans="4:5" ht="14.5" customHeight="1">
      <c r="D2210" s="72">
        <v>1003</v>
      </c>
      <c r="E2210" s="156">
        <v>2998.97</v>
      </c>
    </row>
    <row r="2211" spans="4:5" ht="14.5" customHeight="1">
      <c r="D2211" s="72">
        <v>1004</v>
      </c>
      <c r="E2211" s="156">
        <v>3001.96</v>
      </c>
    </row>
    <row r="2212" spans="4:5" ht="14.5" customHeight="1">
      <c r="D2212" s="72">
        <v>1004</v>
      </c>
      <c r="E2212" s="156">
        <v>3001.96</v>
      </c>
    </row>
    <row r="2213" spans="4:5" ht="14.5" customHeight="1">
      <c r="D2213" s="72">
        <v>1005</v>
      </c>
      <c r="E2213" s="156">
        <v>3004.95</v>
      </c>
    </row>
    <row r="2214" spans="4:5" ht="14.5" customHeight="1">
      <c r="D2214" s="72">
        <v>1005</v>
      </c>
      <c r="E2214" s="156">
        <v>3004.95</v>
      </c>
    </row>
    <row r="2215" spans="4:5" ht="14.5" customHeight="1">
      <c r="D2215" s="72">
        <v>1006</v>
      </c>
      <c r="E2215" s="156">
        <v>3007.94</v>
      </c>
    </row>
    <row r="2216" spans="4:5" ht="14.5" customHeight="1">
      <c r="D2216" s="72">
        <v>1006</v>
      </c>
      <c r="E2216" s="156">
        <v>3007.94</v>
      </c>
    </row>
    <row r="2217" spans="4:5" ht="14.5" customHeight="1">
      <c r="D2217" s="72">
        <v>1007</v>
      </c>
      <c r="E2217" s="156">
        <v>3010.93</v>
      </c>
    </row>
    <row r="2218" spans="4:5" ht="14.5" customHeight="1">
      <c r="D2218" s="72">
        <v>1007</v>
      </c>
      <c r="E2218" s="156">
        <v>3010.93</v>
      </c>
    </row>
    <row r="2219" spans="4:5" ht="14.5" customHeight="1">
      <c r="D2219" s="72">
        <v>1007</v>
      </c>
      <c r="E2219" s="156">
        <v>3010.93</v>
      </c>
    </row>
    <row r="2220" spans="4:5" ht="14.5" customHeight="1">
      <c r="D2220" s="72">
        <v>1008</v>
      </c>
      <c r="E2220" s="156">
        <v>3013.92</v>
      </c>
    </row>
    <row r="2221" spans="4:5" ht="14.5" customHeight="1">
      <c r="D2221" s="72">
        <v>1008</v>
      </c>
      <c r="E2221" s="156">
        <v>3013.92</v>
      </c>
    </row>
    <row r="2222" spans="4:5" ht="14.5" customHeight="1">
      <c r="D2222" s="72">
        <v>1009</v>
      </c>
      <c r="E2222" s="156">
        <v>3016.91</v>
      </c>
    </row>
    <row r="2223" spans="4:5" ht="14.5" customHeight="1">
      <c r="D2223" s="72">
        <v>1009</v>
      </c>
      <c r="E2223" s="156">
        <v>3016.91</v>
      </c>
    </row>
    <row r="2224" spans="4:5" ht="14.5" customHeight="1">
      <c r="D2224" s="72">
        <v>1010</v>
      </c>
      <c r="E2224" s="156">
        <v>3019.9</v>
      </c>
    </row>
    <row r="2225" spans="4:5" ht="14.5" customHeight="1">
      <c r="D2225" s="72">
        <v>1010</v>
      </c>
      <c r="E2225" s="156">
        <v>3019.9</v>
      </c>
    </row>
    <row r="2226" spans="4:5" ht="14.5" customHeight="1">
      <c r="D2226" s="72">
        <v>1011</v>
      </c>
      <c r="E2226" s="156">
        <v>3022.89</v>
      </c>
    </row>
    <row r="2227" spans="4:5" ht="14.5" customHeight="1">
      <c r="D2227" s="72">
        <v>1011</v>
      </c>
      <c r="E2227" s="156">
        <v>3022.89</v>
      </c>
    </row>
    <row r="2228" spans="4:5" ht="14.5" customHeight="1">
      <c r="D2228" s="72">
        <v>1012</v>
      </c>
      <c r="E2228" s="156">
        <v>3025.88</v>
      </c>
    </row>
    <row r="2229" spans="4:5" ht="14.5" customHeight="1">
      <c r="D2229" s="72">
        <v>1012</v>
      </c>
      <c r="E2229" s="156">
        <v>3025.88</v>
      </c>
    </row>
    <row r="2230" spans="4:5" ht="14.5" customHeight="1">
      <c r="D2230" s="72">
        <v>1012</v>
      </c>
      <c r="E2230" s="156">
        <v>3025.88</v>
      </c>
    </row>
    <row r="2231" spans="4:5" ht="14.5" customHeight="1">
      <c r="D2231" s="72">
        <v>1013</v>
      </c>
      <c r="E2231" s="156">
        <v>3028.87</v>
      </c>
    </row>
    <row r="2232" spans="4:5" ht="14.5" customHeight="1">
      <c r="D2232" s="72">
        <v>1013</v>
      </c>
      <c r="E2232" s="156">
        <v>3028.87</v>
      </c>
    </row>
    <row r="2233" spans="4:5" ht="14.5" customHeight="1">
      <c r="D2233" s="72">
        <v>1014</v>
      </c>
      <c r="E2233" s="156">
        <v>3031.86</v>
      </c>
    </row>
    <row r="2234" spans="4:5" ht="14.5" customHeight="1">
      <c r="D2234" s="72">
        <v>1014</v>
      </c>
      <c r="E2234" s="156">
        <v>3031.86</v>
      </c>
    </row>
    <row r="2235" spans="4:5" ht="14.5" customHeight="1">
      <c r="D2235" s="72">
        <v>1015</v>
      </c>
      <c r="E2235" s="156">
        <v>3034.85</v>
      </c>
    </row>
    <row r="2236" spans="4:5" ht="14.5" customHeight="1">
      <c r="D2236" s="72">
        <v>1015</v>
      </c>
      <c r="E2236" s="156">
        <v>3034.85</v>
      </c>
    </row>
    <row r="2237" spans="4:5" ht="14.5" customHeight="1">
      <c r="D2237" s="72">
        <v>1016</v>
      </c>
      <c r="E2237" s="156">
        <v>3037.84</v>
      </c>
    </row>
    <row r="2238" spans="4:5" ht="14.5" customHeight="1">
      <c r="D2238" s="72">
        <v>1016</v>
      </c>
      <c r="E2238" s="156">
        <v>3037.84</v>
      </c>
    </row>
    <row r="2239" spans="4:5" ht="14.5" customHeight="1">
      <c r="D2239" s="72">
        <v>1017</v>
      </c>
      <c r="E2239" s="156">
        <v>3040.83</v>
      </c>
    </row>
    <row r="2240" spans="4:5" ht="14.5" customHeight="1">
      <c r="D2240" s="72">
        <v>1017</v>
      </c>
      <c r="E2240" s="156">
        <v>3040.83</v>
      </c>
    </row>
    <row r="2241" spans="4:5" ht="14.5" customHeight="1">
      <c r="D2241" s="72">
        <v>1017</v>
      </c>
      <c r="E2241" s="156">
        <v>3040.83</v>
      </c>
    </row>
    <row r="2242" spans="4:5" ht="14.5" customHeight="1">
      <c r="D2242" s="72">
        <v>1018</v>
      </c>
      <c r="E2242" s="156">
        <v>3043.82</v>
      </c>
    </row>
    <row r="2243" spans="4:5" ht="14.5" customHeight="1">
      <c r="D2243" s="72">
        <v>1018</v>
      </c>
      <c r="E2243" s="156">
        <v>3043.82</v>
      </c>
    </row>
    <row r="2244" spans="4:5" ht="14.5" customHeight="1">
      <c r="D2244" s="72">
        <v>1019</v>
      </c>
      <c r="E2244" s="156">
        <v>3046.81</v>
      </c>
    </row>
    <row r="2245" spans="4:5" ht="14.5" customHeight="1">
      <c r="D2245" s="72">
        <v>1019</v>
      </c>
      <c r="E2245" s="156">
        <v>3046.81</v>
      </c>
    </row>
    <row r="2246" spans="4:5" ht="14.5" customHeight="1">
      <c r="D2246" s="72">
        <v>1020</v>
      </c>
      <c r="E2246" s="156">
        <v>3049.8</v>
      </c>
    </row>
    <row r="2247" spans="4:5" ht="14.5" customHeight="1">
      <c r="D2247" s="72">
        <v>1020</v>
      </c>
      <c r="E2247" s="156">
        <v>3049.8</v>
      </c>
    </row>
    <row r="2248" spans="4:5" ht="14.5" customHeight="1">
      <c r="D2248" s="72">
        <v>1021</v>
      </c>
      <c r="E2248" s="156">
        <v>3052.79</v>
      </c>
    </row>
    <row r="2249" spans="4:5" ht="14.5" customHeight="1">
      <c r="D2249" s="72">
        <v>1021</v>
      </c>
      <c r="E2249" s="156">
        <v>3052.79</v>
      </c>
    </row>
    <row r="2250" spans="4:5" ht="14.5" customHeight="1">
      <c r="D2250" s="72">
        <v>1022</v>
      </c>
      <c r="E2250" s="156">
        <v>3055.78</v>
      </c>
    </row>
    <row r="2251" spans="4:5" ht="14.5" customHeight="1">
      <c r="D2251" s="72">
        <v>1022</v>
      </c>
      <c r="E2251" s="156">
        <v>3055.78</v>
      </c>
    </row>
    <row r="2252" spans="4:5" ht="14.5" customHeight="1">
      <c r="D2252" s="72">
        <v>1022</v>
      </c>
      <c r="E2252" s="156">
        <v>3055.78</v>
      </c>
    </row>
    <row r="2253" spans="4:5" ht="14.5" customHeight="1">
      <c r="D2253" s="72">
        <v>1023</v>
      </c>
      <c r="E2253" s="156">
        <v>3058.77</v>
      </c>
    </row>
    <row r="2254" spans="4:5" ht="14.5" customHeight="1">
      <c r="D2254" s="72">
        <v>1023</v>
      </c>
      <c r="E2254" s="156">
        <v>3058.77</v>
      </c>
    </row>
    <row r="2255" spans="4:5" ht="14.5" customHeight="1">
      <c r="D2255" s="72">
        <v>1024</v>
      </c>
      <c r="E2255" s="156">
        <v>3061.76</v>
      </c>
    </row>
    <row r="2256" spans="4:5" ht="14.5" customHeight="1">
      <c r="D2256" s="72">
        <v>1024</v>
      </c>
      <c r="E2256" s="156">
        <v>3061.76</v>
      </c>
    </row>
    <row r="2257" spans="4:5" ht="14.5" customHeight="1">
      <c r="D2257" s="72">
        <v>1025</v>
      </c>
      <c r="E2257" s="156">
        <v>3064.75</v>
      </c>
    </row>
    <row r="2258" spans="4:5" ht="14.5" customHeight="1">
      <c r="D2258" s="72">
        <v>1025</v>
      </c>
      <c r="E2258" s="156">
        <v>3064.75</v>
      </c>
    </row>
    <row r="2259" spans="4:5" ht="14.5" customHeight="1">
      <c r="D2259" s="72">
        <v>1026</v>
      </c>
      <c r="E2259" s="156">
        <v>3067.74</v>
      </c>
    </row>
    <row r="2260" spans="4:5" ht="14.5" customHeight="1">
      <c r="D2260" s="72">
        <v>1026</v>
      </c>
      <c r="E2260" s="156">
        <v>3067.74</v>
      </c>
    </row>
    <row r="2261" spans="4:5" ht="14.5" customHeight="1">
      <c r="D2261" s="72">
        <v>1027</v>
      </c>
      <c r="E2261" s="156">
        <v>3070.73</v>
      </c>
    </row>
    <row r="2262" spans="4:5" ht="14.5" customHeight="1">
      <c r="D2262" s="72">
        <v>1027</v>
      </c>
      <c r="E2262" s="156">
        <v>3070.73</v>
      </c>
    </row>
    <row r="2263" spans="4:5" ht="14.5" customHeight="1">
      <c r="D2263" s="72">
        <v>1027</v>
      </c>
      <c r="E2263" s="156">
        <v>3070.73</v>
      </c>
    </row>
    <row r="2264" spans="4:5" ht="14.5" customHeight="1">
      <c r="D2264" s="72">
        <v>1028</v>
      </c>
      <c r="E2264" s="156">
        <v>3073.72</v>
      </c>
    </row>
    <row r="2265" spans="4:5" ht="14.5" customHeight="1">
      <c r="D2265" s="72">
        <v>1028</v>
      </c>
      <c r="E2265" s="156">
        <v>3073.72</v>
      </c>
    </row>
    <row r="2266" spans="4:5" ht="14.5" customHeight="1">
      <c r="D2266" s="72">
        <v>1029</v>
      </c>
      <c r="E2266" s="156">
        <v>3076.71</v>
      </c>
    </row>
    <row r="2267" spans="4:5" ht="14.5" customHeight="1">
      <c r="D2267" s="72">
        <v>1029</v>
      </c>
      <c r="E2267" s="156">
        <v>3076.71</v>
      </c>
    </row>
    <row r="2268" spans="4:5" ht="14.5" customHeight="1">
      <c r="D2268" s="72">
        <v>1030</v>
      </c>
      <c r="E2268" s="156">
        <v>3079.7</v>
      </c>
    </row>
    <row r="2269" spans="4:5" ht="14.5" customHeight="1">
      <c r="D2269" s="72">
        <v>1030</v>
      </c>
      <c r="E2269" s="156">
        <v>3079.7</v>
      </c>
    </row>
    <row r="2270" spans="4:5" ht="14.5" customHeight="1">
      <c r="D2270" s="72">
        <v>1031</v>
      </c>
      <c r="E2270" s="156">
        <v>3082.69</v>
      </c>
    </row>
    <row r="2271" spans="4:5" ht="14.5" customHeight="1">
      <c r="D2271" s="72">
        <v>1031</v>
      </c>
      <c r="E2271" s="156">
        <v>3082.69</v>
      </c>
    </row>
    <row r="2272" spans="4:5" ht="14.5" customHeight="1">
      <c r="D2272" s="72">
        <v>1032</v>
      </c>
      <c r="E2272" s="156">
        <v>3085.68</v>
      </c>
    </row>
    <row r="2273" spans="4:5" ht="14.5" customHeight="1">
      <c r="D2273" s="72">
        <v>1032</v>
      </c>
      <c r="E2273" s="156">
        <v>3085.68</v>
      </c>
    </row>
    <row r="2274" spans="4:5" ht="14.5" customHeight="1">
      <c r="D2274" s="72">
        <v>1032</v>
      </c>
      <c r="E2274" s="156">
        <v>3085.68</v>
      </c>
    </row>
    <row r="2275" spans="4:5" ht="14.5" customHeight="1">
      <c r="D2275" s="72">
        <v>1033</v>
      </c>
      <c r="E2275" s="156">
        <v>3088.67</v>
      </c>
    </row>
    <row r="2276" spans="4:5" ht="14.5" customHeight="1">
      <c r="D2276" s="72">
        <v>1033</v>
      </c>
      <c r="E2276" s="156">
        <v>3088.67</v>
      </c>
    </row>
    <row r="2277" spans="4:5" ht="14.5" customHeight="1">
      <c r="D2277" s="72">
        <v>1034</v>
      </c>
      <c r="E2277" s="156">
        <v>3091.66</v>
      </c>
    </row>
    <row r="2278" spans="4:5" ht="14.5" customHeight="1">
      <c r="D2278" s="72">
        <v>1034</v>
      </c>
      <c r="E2278" s="156">
        <v>3091.66</v>
      </c>
    </row>
    <row r="2279" spans="4:5" ht="14.5" customHeight="1">
      <c r="D2279" s="72">
        <v>1035</v>
      </c>
      <c r="E2279" s="156">
        <v>3094.65</v>
      </c>
    </row>
    <row r="2280" spans="4:5" ht="14.5" customHeight="1">
      <c r="D2280" s="72">
        <v>1035</v>
      </c>
      <c r="E2280" s="156">
        <v>3094.65</v>
      </c>
    </row>
    <row r="2281" spans="4:5" ht="14.5" customHeight="1">
      <c r="D2281" s="72">
        <v>1036</v>
      </c>
      <c r="E2281" s="156">
        <v>3097.64</v>
      </c>
    </row>
    <row r="2282" spans="4:5" ht="14.5" customHeight="1">
      <c r="D2282" s="72">
        <v>1036</v>
      </c>
      <c r="E2282" s="156">
        <v>3097.64</v>
      </c>
    </row>
    <row r="2283" spans="4:5" ht="14.5" customHeight="1">
      <c r="D2283" s="72">
        <v>1037</v>
      </c>
      <c r="E2283" s="156">
        <v>3100.63</v>
      </c>
    </row>
    <row r="2284" spans="4:5" ht="14.5" customHeight="1">
      <c r="D2284" s="72">
        <v>1037</v>
      </c>
      <c r="E2284" s="156">
        <v>3100.63</v>
      </c>
    </row>
    <row r="2285" spans="4:5" ht="14.5" customHeight="1">
      <c r="D2285" s="72">
        <v>1037</v>
      </c>
      <c r="E2285" s="156">
        <v>3100.63</v>
      </c>
    </row>
    <row r="2286" spans="4:5" ht="14.5" customHeight="1">
      <c r="D2286" s="72">
        <v>1038</v>
      </c>
      <c r="E2286" s="156">
        <v>3103.62</v>
      </c>
    </row>
    <row r="2287" spans="4:5" ht="14.5" customHeight="1">
      <c r="D2287" s="72">
        <v>1038</v>
      </c>
      <c r="E2287" s="156">
        <v>3103.62</v>
      </c>
    </row>
    <row r="2288" spans="4:5" ht="14.5" customHeight="1">
      <c r="D2288" s="72">
        <v>1039</v>
      </c>
      <c r="E2288" s="156">
        <v>3106.61</v>
      </c>
    </row>
    <row r="2289" spans="4:5" ht="14.5" customHeight="1">
      <c r="D2289" s="72">
        <v>1039</v>
      </c>
      <c r="E2289" s="156">
        <v>3106.61</v>
      </c>
    </row>
    <row r="2290" spans="4:5" ht="14.5" customHeight="1">
      <c r="D2290" s="72">
        <v>1040</v>
      </c>
      <c r="E2290" s="156">
        <v>3109.6</v>
      </c>
    </row>
    <row r="2291" spans="4:5" ht="14.5" customHeight="1">
      <c r="D2291" s="72">
        <v>1040</v>
      </c>
      <c r="E2291" s="156">
        <v>3109.6</v>
      </c>
    </row>
    <row r="2292" spans="4:5" ht="14.5" customHeight="1">
      <c r="D2292" s="72">
        <v>1041</v>
      </c>
      <c r="E2292" s="156">
        <v>3112.59</v>
      </c>
    </row>
    <row r="2293" spans="4:5" ht="14.5" customHeight="1">
      <c r="D2293" s="72">
        <v>1041</v>
      </c>
      <c r="E2293" s="156">
        <v>3112.59</v>
      </c>
    </row>
    <row r="2294" spans="4:5" ht="14.5" customHeight="1">
      <c r="D2294" s="72">
        <v>1042</v>
      </c>
      <c r="E2294" s="156">
        <v>3115.58</v>
      </c>
    </row>
    <row r="2295" spans="4:5" ht="14.5" customHeight="1">
      <c r="D2295" s="72">
        <v>1042</v>
      </c>
      <c r="E2295" s="156">
        <v>3115.58</v>
      </c>
    </row>
    <row r="2296" spans="4:5" ht="14.5" customHeight="1">
      <c r="D2296" s="72">
        <v>1042</v>
      </c>
      <c r="E2296" s="156">
        <v>3115.58</v>
      </c>
    </row>
    <row r="2297" spans="4:5" ht="14.5" customHeight="1">
      <c r="D2297" s="72">
        <v>1043</v>
      </c>
      <c r="E2297" s="156">
        <v>3118.57</v>
      </c>
    </row>
    <row r="2298" spans="4:5" ht="14.5" customHeight="1">
      <c r="D2298" s="72">
        <v>1043</v>
      </c>
      <c r="E2298" s="156">
        <v>3118.57</v>
      </c>
    </row>
    <row r="2299" spans="4:5" ht="14.5" customHeight="1">
      <c r="D2299" s="72">
        <v>1044</v>
      </c>
      <c r="E2299" s="156">
        <v>3121.56</v>
      </c>
    </row>
    <row r="2300" spans="4:5" ht="14.5" customHeight="1">
      <c r="D2300" s="72">
        <v>1044</v>
      </c>
      <c r="E2300" s="156">
        <v>3121.56</v>
      </c>
    </row>
    <row r="2301" spans="4:5" ht="14.5" customHeight="1">
      <c r="D2301" s="72">
        <v>1045</v>
      </c>
      <c r="E2301" s="156">
        <v>3124.55</v>
      </c>
    </row>
    <row r="2302" spans="4:5" ht="14.5" customHeight="1">
      <c r="D2302" s="72">
        <v>1045</v>
      </c>
      <c r="E2302" s="156">
        <v>3124.55</v>
      </c>
    </row>
    <row r="2303" spans="4:5" ht="14.5" customHeight="1">
      <c r="D2303" s="72">
        <v>1046</v>
      </c>
      <c r="E2303" s="156">
        <v>3127.54</v>
      </c>
    </row>
    <row r="2304" spans="4:5" ht="14.5" customHeight="1">
      <c r="D2304" s="72">
        <v>1046</v>
      </c>
      <c r="E2304" s="156">
        <v>3127.54</v>
      </c>
    </row>
    <row r="2305" spans="4:5" ht="14.5" customHeight="1">
      <c r="D2305" s="72">
        <v>1047</v>
      </c>
      <c r="E2305" s="156">
        <v>3130.53</v>
      </c>
    </row>
    <row r="2306" spans="4:5" ht="14.5" customHeight="1">
      <c r="D2306" s="72">
        <v>1047</v>
      </c>
      <c r="E2306" s="156">
        <v>3130.53</v>
      </c>
    </row>
    <row r="2307" spans="4:5" ht="14.5" customHeight="1">
      <c r="D2307" s="72">
        <v>1047</v>
      </c>
      <c r="E2307" s="156">
        <v>3130.53</v>
      </c>
    </row>
    <row r="2308" spans="4:5" ht="14.5" customHeight="1">
      <c r="D2308" s="72">
        <v>1048</v>
      </c>
      <c r="E2308" s="156">
        <v>3133.52</v>
      </c>
    </row>
    <row r="2309" spans="4:5" ht="14.5" customHeight="1">
      <c r="D2309" s="72">
        <v>1048</v>
      </c>
      <c r="E2309" s="156">
        <v>3133.52</v>
      </c>
    </row>
    <row r="2310" spans="4:5" ht="14.5" customHeight="1">
      <c r="D2310" s="72">
        <v>1049</v>
      </c>
      <c r="E2310" s="156">
        <v>3136.51</v>
      </c>
    </row>
    <row r="2311" spans="4:5" ht="14.5" customHeight="1">
      <c r="D2311" s="72">
        <v>1049</v>
      </c>
      <c r="E2311" s="156">
        <v>3136.51</v>
      </c>
    </row>
    <row r="2312" spans="4:5" ht="14.5" customHeight="1">
      <c r="D2312" s="72">
        <v>1050</v>
      </c>
      <c r="E2312" s="156">
        <v>3139.5</v>
      </c>
    </row>
    <row r="2313" spans="4:5" ht="14.5" customHeight="1">
      <c r="D2313" s="72">
        <v>1050</v>
      </c>
      <c r="E2313" s="156">
        <v>3139.5</v>
      </c>
    </row>
    <row r="2314" spans="4:5" ht="14.5" customHeight="1">
      <c r="D2314" s="72">
        <v>1051</v>
      </c>
      <c r="E2314" s="156">
        <v>3142.49</v>
      </c>
    </row>
    <row r="2315" spans="4:5" ht="14.5" customHeight="1">
      <c r="D2315" s="72">
        <v>1051</v>
      </c>
      <c r="E2315" s="156">
        <v>3142.49</v>
      </c>
    </row>
    <row r="2316" spans="4:5" ht="14.5" customHeight="1">
      <c r="D2316" s="72">
        <v>1052</v>
      </c>
      <c r="E2316" s="156">
        <v>3145.48</v>
      </c>
    </row>
    <row r="2317" spans="4:5" ht="14.5" customHeight="1">
      <c r="D2317" s="72">
        <v>1052</v>
      </c>
      <c r="E2317" s="156">
        <v>3145.48</v>
      </c>
    </row>
    <row r="2318" spans="4:5" ht="14.5" customHeight="1">
      <c r="D2318" s="72">
        <v>1052</v>
      </c>
      <c r="E2318" s="156">
        <v>3145.48</v>
      </c>
    </row>
    <row r="2319" spans="4:5" ht="14.5" customHeight="1">
      <c r="D2319" s="72">
        <v>1053</v>
      </c>
      <c r="E2319" s="156">
        <v>3148.47</v>
      </c>
    </row>
    <row r="2320" spans="4:5" ht="14.5" customHeight="1">
      <c r="D2320" s="72">
        <v>1053</v>
      </c>
      <c r="E2320" s="156">
        <v>3148.47</v>
      </c>
    </row>
    <row r="2321" spans="4:5" ht="14.5" customHeight="1">
      <c r="D2321" s="72">
        <v>1054</v>
      </c>
      <c r="E2321" s="156">
        <v>3151.46</v>
      </c>
    </row>
    <row r="2322" spans="4:5" ht="14.5" customHeight="1">
      <c r="D2322" s="72">
        <v>1054</v>
      </c>
      <c r="E2322" s="156">
        <v>3151.46</v>
      </c>
    </row>
    <row r="2323" spans="4:5" ht="14.5" customHeight="1">
      <c r="D2323" s="72">
        <v>1055</v>
      </c>
      <c r="E2323" s="156">
        <v>3154.45</v>
      </c>
    </row>
    <row r="2324" spans="4:5" ht="14.5" customHeight="1">
      <c r="D2324" s="72">
        <v>1055</v>
      </c>
      <c r="E2324" s="156">
        <v>3154.45</v>
      </c>
    </row>
    <row r="2325" spans="4:5" ht="14.5" customHeight="1">
      <c r="D2325" s="72">
        <v>1056</v>
      </c>
      <c r="E2325" s="156">
        <v>3157.44</v>
      </c>
    </row>
    <row r="2326" spans="4:5" ht="14.5" customHeight="1">
      <c r="D2326" s="72">
        <v>1056</v>
      </c>
      <c r="E2326" s="156">
        <v>3157.44</v>
      </c>
    </row>
    <row r="2327" spans="4:5" ht="14.5" customHeight="1">
      <c r="D2327" s="72">
        <v>1057</v>
      </c>
      <c r="E2327" s="156">
        <v>3160.43</v>
      </c>
    </row>
    <row r="2328" spans="4:5" ht="14.5" customHeight="1">
      <c r="D2328" s="72">
        <v>1057</v>
      </c>
      <c r="E2328" s="156">
        <v>3160.43</v>
      </c>
    </row>
    <row r="2329" spans="4:5" ht="14.5" customHeight="1">
      <c r="D2329" s="72">
        <v>1057</v>
      </c>
      <c r="E2329" s="156">
        <v>3160.43</v>
      </c>
    </row>
    <row r="2330" spans="4:5" ht="14.5" customHeight="1">
      <c r="D2330" s="72">
        <v>1058</v>
      </c>
      <c r="E2330" s="156">
        <v>3163.42</v>
      </c>
    </row>
    <row r="2331" spans="4:5" ht="14.5" customHeight="1">
      <c r="D2331" s="72">
        <v>1058</v>
      </c>
      <c r="E2331" s="156">
        <v>3163.42</v>
      </c>
    </row>
    <row r="2332" spans="4:5" ht="14.5" customHeight="1">
      <c r="D2332" s="72">
        <v>1059</v>
      </c>
      <c r="E2332" s="156">
        <v>3166.41</v>
      </c>
    </row>
    <row r="2333" spans="4:5" ht="14.5" customHeight="1">
      <c r="D2333" s="72">
        <v>1059</v>
      </c>
      <c r="E2333" s="156">
        <v>3166.41</v>
      </c>
    </row>
    <row r="2334" spans="4:5" ht="14.5" customHeight="1">
      <c r="D2334" s="72">
        <v>1060</v>
      </c>
      <c r="E2334" s="156">
        <v>3169.4</v>
      </c>
    </row>
    <row r="2335" spans="4:5" ht="14.5" customHeight="1">
      <c r="D2335" s="72">
        <v>1060</v>
      </c>
      <c r="E2335" s="156">
        <v>3169.4</v>
      </c>
    </row>
    <row r="2336" spans="4:5" ht="14.5" customHeight="1">
      <c r="D2336" s="72">
        <v>1061</v>
      </c>
      <c r="E2336" s="156">
        <v>3172.39</v>
      </c>
    </row>
    <row r="2337" spans="4:5" ht="14.5" customHeight="1">
      <c r="D2337" s="72">
        <v>1061</v>
      </c>
      <c r="E2337" s="156">
        <v>3172.39</v>
      </c>
    </row>
    <row r="2338" spans="4:5" ht="14.5" customHeight="1">
      <c r="D2338" s="72">
        <v>1061</v>
      </c>
      <c r="E2338" s="156">
        <v>3172.39</v>
      </c>
    </row>
    <row r="2339" spans="4:5" ht="14.5" customHeight="1">
      <c r="D2339" s="72">
        <v>1062</v>
      </c>
      <c r="E2339" s="156">
        <v>3175.38</v>
      </c>
    </row>
    <row r="2340" spans="4:5" ht="14.5" customHeight="1">
      <c r="D2340" s="72">
        <v>1062</v>
      </c>
      <c r="E2340" s="156">
        <v>3175.38</v>
      </c>
    </row>
    <row r="2341" spans="4:5" ht="14.5" customHeight="1">
      <c r="D2341" s="72">
        <v>1063</v>
      </c>
      <c r="E2341" s="156">
        <v>3178.37</v>
      </c>
    </row>
    <row r="2342" spans="4:5" ht="14.5" customHeight="1">
      <c r="D2342" s="72">
        <v>1063</v>
      </c>
      <c r="E2342" s="156">
        <v>3178.37</v>
      </c>
    </row>
    <row r="2343" spans="4:5" ht="14.5" customHeight="1">
      <c r="D2343" s="72">
        <v>1064</v>
      </c>
      <c r="E2343" s="156">
        <v>3181.36</v>
      </c>
    </row>
    <row r="2344" spans="4:5" ht="14.5" customHeight="1">
      <c r="D2344" s="72">
        <v>1064</v>
      </c>
      <c r="E2344" s="156">
        <v>3181.36</v>
      </c>
    </row>
    <row r="2345" spans="4:5" ht="14.5" customHeight="1">
      <c r="D2345" s="72">
        <v>1065</v>
      </c>
      <c r="E2345" s="156">
        <v>3184.35</v>
      </c>
    </row>
    <row r="2346" spans="4:5" ht="14.5" customHeight="1">
      <c r="D2346" s="72">
        <v>1065</v>
      </c>
      <c r="E2346" s="156">
        <v>3184.35</v>
      </c>
    </row>
    <row r="2347" spans="4:5" ht="14.5" customHeight="1">
      <c r="D2347" s="72">
        <v>1066</v>
      </c>
      <c r="E2347" s="156">
        <v>3187.34</v>
      </c>
    </row>
    <row r="2348" spans="4:5" ht="14.5" customHeight="1">
      <c r="D2348" s="72">
        <v>1066</v>
      </c>
      <c r="E2348" s="156">
        <v>3187.34</v>
      </c>
    </row>
    <row r="2349" spans="4:5" ht="14.5" customHeight="1">
      <c r="D2349" s="72">
        <v>1066</v>
      </c>
      <c r="E2349" s="156">
        <v>3187.34</v>
      </c>
    </row>
    <row r="2350" spans="4:5" ht="14.5" customHeight="1">
      <c r="D2350" s="72">
        <v>1067</v>
      </c>
      <c r="E2350" s="156">
        <v>3190.33</v>
      </c>
    </row>
    <row r="2351" spans="4:5" ht="14.5" customHeight="1">
      <c r="D2351" s="72">
        <v>1067</v>
      </c>
      <c r="E2351" s="156">
        <v>3190.33</v>
      </c>
    </row>
    <row r="2352" spans="4:5" ht="14.5" customHeight="1">
      <c r="D2352" s="72">
        <v>1068</v>
      </c>
      <c r="E2352" s="156">
        <v>3193.32</v>
      </c>
    </row>
    <row r="2353" spans="4:5" ht="14.5" customHeight="1">
      <c r="D2353" s="72">
        <v>1068</v>
      </c>
      <c r="E2353" s="156">
        <v>3193.32</v>
      </c>
    </row>
    <row r="2354" spans="4:5" ht="14.5" customHeight="1">
      <c r="D2354" s="72">
        <v>1069</v>
      </c>
      <c r="E2354" s="156">
        <v>3196.31</v>
      </c>
    </row>
    <row r="2355" spans="4:5" ht="14.5" customHeight="1">
      <c r="D2355" s="72">
        <v>1069</v>
      </c>
      <c r="E2355" s="156">
        <v>3196.31</v>
      </c>
    </row>
    <row r="2356" spans="4:5" ht="14.5" customHeight="1">
      <c r="D2356" s="72">
        <v>1070</v>
      </c>
      <c r="E2356" s="156">
        <v>3199.3</v>
      </c>
    </row>
    <row r="2357" spans="4:5" ht="14.5" customHeight="1">
      <c r="D2357" s="72">
        <v>1070</v>
      </c>
      <c r="E2357" s="156">
        <v>3199.3</v>
      </c>
    </row>
    <row r="2358" spans="4:5" ht="14.5" customHeight="1">
      <c r="D2358" s="72">
        <v>1071</v>
      </c>
      <c r="E2358" s="156">
        <v>3202.29</v>
      </c>
    </row>
    <row r="2359" spans="4:5" ht="14.5" customHeight="1">
      <c r="D2359" s="72">
        <v>1071</v>
      </c>
      <c r="E2359" s="156">
        <v>3202.29</v>
      </c>
    </row>
    <row r="2360" spans="4:5" ht="14.5" customHeight="1">
      <c r="D2360" s="72">
        <v>1071</v>
      </c>
      <c r="E2360" s="156">
        <v>3202.29</v>
      </c>
    </row>
    <row r="2361" spans="4:5" ht="14.5" customHeight="1">
      <c r="D2361" s="72">
        <v>1072</v>
      </c>
      <c r="E2361" s="156">
        <v>3205.28</v>
      </c>
    </row>
    <row r="2362" spans="4:5" ht="14.5" customHeight="1">
      <c r="D2362" s="72">
        <v>1072</v>
      </c>
      <c r="E2362" s="156">
        <v>3205.28</v>
      </c>
    </row>
    <row r="2363" spans="4:5" ht="14.5" customHeight="1">
      <c r="D2363" s="72">
        <v>1073</v>
      </c>
      <c r="E2363" s="156">
        <v>3208.27</v>
      </c>
    </row>
    <row r="2364" spans="4:5" ht="14.5" customHeight="1">
      <c r="D2364" s="72">
        <v>1073</v>
      </c>
      <c r="E2364" s="156">
        <v>3208.27</v>
      </c>
    </row>
    <row r="2365" spans="4:5" ht="14.5" customHeight="1">
      <c r="D2365" s="72">
        <v>1074</v>
      </c>
      <c r="E2365" s="156">
        <v>3211.26</v>
      </c>
    </row>
    <row r="2366" spans="4:5" ht="14.5" customHeight="1">
      <c r="D2366" s="72">
        <v>1074</v>
      </c>
      <c r="E2366" s="156">
        <v>3211.26</v>
      </c>
    </row>
    <row r="2367" spans="4:5" ht="14.5" customHeight="1">
      <c r="D2367" s="72">
        <v>1075</v>
      </c>
      <c r="E2367" s="156">
        <v>3214.25</v>
      </c>
    </row>
    <row r="2368" spans="4:5" ht="14.5" customHeight="1">
      <c r="D2368" s="72">
        <v>1075</v>
      </c>
      <c r="E2368" s="156">
        <v>3214.25</v>
      </c>
    </row>
    <row r="2369" spans="4:5" ht="14.5" customHeight="1">
      <c r="D2369" s="72">
        <v>1076</v>
      </c>
      <c r="E2369" s="156">
        <v>3217.24</v>
      </c>
    </row>
    <row r="2370" spans="4:5" ht="14.5" customHeight="1">
      <c r="D2370" s="72">
        <v>1076</v>
      </c>
      <c r="E2370" s="156">
        <v>3217.24</v>
      </c>
    </row>
    <row r="2371" spans="4:5" ht="14.5" customHeight="1">
      <c r="D2371" s="72">
        <v>1076</v>
      </c>
      <c r="E2371" s="156">
        <v>3217.24</v>
      </c>
    </row>
    <row r="2372" spans="4:5" ht="14.5" customHeight="1">
      <c r="D2372" s="72">
        <v>1077</v>
      </c>
      <c r="E2372" s="156">
        <v>3220.23</v>
      </c>
    </row>
    <row r="2373" spans="4:5" ht="14.5" customHeight="1">
      <c r="D2373" s="72">
        <v>1077</v>
      </c>
      <c r="E2373" s="156">
        <v>3220.23</v>
      </c>
    </row>
    <row r="2374" spans="4:5" ht="14.5" customHeight="1">
      <c r="D2374" s="72">
        <v>1078</v>
      </c>
      <c r="E2374" s="156">
        <v>3223.22</v>
      </c>
    </row>
    <row r="2375" spans="4:5" ht="14.5" customHeight="1">
      <c r="D2375" s="72">
        <v>1078</v>
      </c>
      <c r="E2375" s="156">
        <v>3223.22</v>
      </c>
    </row>
    <row r="2376" spans="4:5" ht="14.5" customHeight="1">
      <c r="D2376" s="72">
        <v>1079</v>
      </c>
      <c r="E2376" s="156">
        <v>3226.21</v>
      </c>
    </row>
    <row r="2377" spans="4:5" ht="14.5" customHeight="1">
      <c r="D2377" s="72">
        <v>1079</v>
      </c>
      <c r="E2377" s="156">
        <v>3226.21</v>
      </c>
    </row>
    <row r="2378" spans="4:5" ht="14.5" customHeight="1">
      <c r="D2378" s="72">
        <v>1080</v>
      </c>
      <c r="E2378" s="156">
        <v>3229.2</v>
      </c>
    </row>
    <row r="2379" spans="4:5" ht="14.5" customHeight="1">
      <c r="D2379" s="72">
        <v>1080</v>
      </c>
      <c r="E2379" s="156">
        <v>3229.2</v>
      </c>
    </row>
    <row r="2380" spans="4:5" ht="14.5" customHeight="1">
      <c r="D2380" s="72">
        <v>1081</v>
      </c>
      <c r="E2380" s="156">
        <v>3232.19</v>
      </c>
    </row>
    <row r="2381" spans="4:5" ht="14.5" customHeight="1">
      <c r="D2381" s="72">
        <v>1081</v>
      </c>
      <c r="E2381" s="156">
        <v>3232.19</v>
      </c>
    </row>
    <row r="2382" spans="4:5" ht="14.5" customHeight="1">
      <c r="D2382" s="72">
        <v>1081</v>
      </c>
      <c r="E2382" s="156">
        <v>3232.19</v>
      </c>
    </row>
    <row r="2383" spans="4:5" ht="14.5" customHeight="1">
      <c r="D2383" s="72">
        <v>1082</v>
      </c>
      <c r="E2383" s="156">
        <v>3235.18</v>
      </c>
    </row>
    <row r="2384" spans="4:5" ht="14.5" customHeight="1">
      <c r="D2384" s="72">
        <v>1082</v>
      </c>
      <c r="E2384" s="156">
        <v>3235.18</v>
      </c>
    </row>
    <row r="2385" spans="4:5" ht="14.5" customHeight="1">
      <c r="D2385" s="72">
        <v>1083</v>
      </c>
      <c r="E2385" s="156">
        <v>3238.17</v>
      </c>
    </row>
    <row r="2386" spans="4:5" ht="14.5" customHeight="1">
      <c r="D2386" s="72">
        <v>1083</v>
      </c>
      <c r="E2386" s="156">
        <v>3238.17</v>
      </c>
    </row>
    <row r="2387" spans="4:5" ht="14.5" customHeight="1">
      <c r="D2387" s="72">
        <v>1084</v>
      </c>
      <c r="E2387" s="156">
        <v>3241.16</v>
      </c>
    </row>
    <row r="2388" spans="4:5" ht="14.5" customHeight="1">
      <c r="D2388" s="72">
        <v>1084</v>
      </c>
      <c r="E2388" s="156">
        <v>3241.16</v>
      </c>
    </row>
    <row r="2389" spans="4:5" ht="14.5" customHeight="1">
      <c r="D2389" s="72">
        <v>1085</v>
      </c>
      <c r="E2389" s="156">
        <v>3244.15</v>
      </c>
    </row>
    <row r="2390" spans="4:5" ht="14.5" customHeight="1">
      <c r="D2390" s="72">
        <v>1085</v>
      </c>
      <c r="E2390" s="156">
        <v>3244.15</v>
      </c>
    </row>
    <row r="2391" spans="4:5" ht="14.5" customHeight="1">
      <c r="D2391" s="72">
        <v>1086</v>
      </c>
      <c r="E2391" s="156">
        <v>3247.14</v>
      </c>
    </row>
    <row r="2392" spans="4:5" ht="14.5" customHeight="1">
      <c r="D2392" s="72">
        <v>1086</v>
      </c>
      <c r="E2392" s="156">
        <v>3247.14</v>
      </c>
    </row>
    <row r="2393" spans="4:5" ht="14.5" customHeight="1">
      <c r="D2393" s="72">
        <v>1086</v>
      </c>
      <c r="E2393" s="156">
        <v>3247.14</v>
      </c>
    </row>
    <row r="2394" spans="4:5" ht="14.5" customHeight="1">
      <c r="D2394" s="72">
        <v>1087</v>
      </c>
      <c r="E2394" s="156">
        <v>3250.13</v>
      </c>
    </row>
    <row r="2395" spans="4:5" ht="14.5" customHeight="1">
      <c r="D2395" s="72">
        <v>1087</v>
      </c>
      <c r="E2395" s="156">
        <v>3250.13</v>
      </c>
    </row>
    <row r="2396" spans="4:5" ht="14.5" customHeight="1">
      <c r="D2396" s="72">
        <v>1088</v>
      </c>
      <c r="E2396" s="156">
        <v>3253.12</v>
      </c>
    </row>
    <row r="2397" spans="4:5" ht="14.5" customHeight="1">
      <c r="D2397" s="72">
        <v>1088</v>
      </c>
      <c r="E2397" s="156">
        <v>3253.12</v>
      </c>
    </row>
    <row r="2398" spans="4:5" ht="14.5" customHeight="1">
      <c r="D2398" s="72">
        <v>1089</v>
      </c>
      <c r="E2398" s="156">
        <v>3256.11</v>
      </c>
    </row>
    <row r="2399" spans="4:5" ht="14.5" customHeight="1">
      <c r="D2399" s="72">
        <v>1089</v>
      </c>
      <c r="E2399" s="156">
        <v>3256.11</v>
      </c>
    </row>
    <row r="2400" spans="4:5" ht="14.5" customHeight="1">
      <c r="D2400" s="72">
        <v>1090</v>
      </c>
      <c r="E2400" s="156">
        <v>3259.1</v>
      </c>
    </row>
    <row r="2401" spans="4:5" ht="14.5" customHeight="1">
      <c r="D2401" s="72">
        <v>1090</v>
      </c>
      <c r="E2401" s="156">
        <v>3259.1</v>
      </c>
    </row>
    <row r="2402" spans="4:5" ht="14.5" customHeight="1">
      <c r="D2402" s="72">
        <v>1091</v>
      </c>
      <c r="E2402" s="156">
        <v>3262.09</v>
      </c>
    </row>
    <row r="2403" spans="4:5" ht="14.5" customHeight="1">
      <c r="D2403" s="72">
        <v>1091</v>
      </c>
      <c r="E2403" s="156">
        <v>3262.09</v>
      </c>
    </row>
    <row r="2404" spans="4:5" ht="14.5" customHeight="1">
      <c r="D2404" s="72">
        <v>1091</v>
      </c>
      <c r="E2404" s="156">
        <v>3262.09</v>
      </c>
    </row>
    <row r="2405" spans="4:5" ht="14.5" customHeight="1">
      <c r="D2405" s="72">
        <v>1092</v>
      </c>
      <c r="E2405" s="156">
        <v>3265.08</v>
      </c>
    </row>
    <row r="2406" spans="4:5" ht="14.5" customHeight="1">
      <c r="D2406" s="72">
        <v>1092</v>
      </c>
      <c r="E2406" s="156">
        <v>3265.08</v>
      </c>
    </row>
    <row r="2407" spans="4:5" ht="14.5" customHeight="1">
      <c r="D2407" s="72">
        <v>1093</v>
      </c>
      <c r="E2407" s="156">
        <v>3268.07</v>
      </c>
    </row>
    <row r="2408" spans="4:5" ht="14.5" customHeight="1">
      <c r="D2408" s="72">
        <v>1093</v>
      </c>
      <c r="E2408" s="156">
        <v>3268.07</v>
      </c>
    </row>
    <row r="2409" spans="4:5" ht="14.5" customHeight="1">
      <c r="D2409" s="72">
        <v>1094</v>
      </c>
      <c r="E2409" s="156">
        <v>3271.06</v>
      </c>
    </row>
    <row r="2410" spans="4:5" ht="14.5" customHeight="1">
      <c r="D2410" s="72">
        <v>1094</v>
      </c>
      <c r="E2410" s="156">
        <v>3271.06</v>
      </c>
    </row>
    <row r="2411" spans="4:5" ht="14.5" customHeight="1">
      <c r="D2411" s="72">
        <v>1095</v>
      </c>
      <c r="E2411" s="156">
        <v>3274.05</v>
      </c>
    </row>
    <row r="2412" spans="4:5" ht="14.5" customHeight="1">
      <c r="D2412" s="72">
        <v>1095</v>
      </c>
      <c r="E2412" s="156">
        <v>3274.05</v>
      </c>
    </row>
    <row r="2413" spans="4:5" ht="14.5" customHeight="1">
      <c r="D2413" s="72">
        <v>1096</v>
      </c>
      <c r="E2413" s="156">
        <v>3277.04</v>
      </c>
    </row>
    <row r="2414" spans="4:5" ht="14.5" customHeight="1">
      <c r="D2414" s="72">
        <v>1096</v>
      </c>
      <c r="E2414" s="156">
        <v>3277.04</v>
      </c>
    </row>
    <row r="2415" spans="4:5" ht="14.5" customHeight="1">
      <c r="D2415" s="72">
        <v>1096</v>
      </c>
      <c r="E2415" s="156">
        <v>3277.04</v>
      </c>
    </row>
    <row r="2416" spans="4:5" ht="14.5" customHeight="1">
      <c r="D2416" s="72">
        <v>1097</v>
      </c>
      <c r="E2416" s="156">
        <v>3280.03</v>
      </c>
    </row>
    <row r="2417" spans="4:5" ht="14.5" customHeight="1">
      <c r="D2417" s="72">
        <v>1097</v>
      </c>
      <c r="E2417" s="156">
        <v>3280.03</v>
      </c>
    </row>
    <row r="2418" spans="4:5" ht="14.5" customHeight="1">
      <c r="D2418" s="72">
        <v>1098</v>
      </c>
      <c r="E2418" s="156">
        <v>3283.02</v>
      </c>
    </row>
    <row r="2419" spans="4:5" ht="14.5" customHeight="1">
      <c r="D2419" s="72">
        <v>1098</v>
      </c>
      <c r="E2419" s="156">
        <v>3283.02</v>
      </c>
    </row>
    <row r="2420" spans="4:5" ht="14.5" customHeight="1">
      <c r="D2420" s="72">
        <v>1099</v>
      </c>
      <c r="E2420" s="156">
        <v>3286.01</v>
      </c>
    </row>
    <row r="2421" spans="4:5" ht="14.5" customHeight="1">
      <c r="D2421" s="72">
        <v>1099</v>
      </c>
      <c r="E2421" s="156">
        <v>3286.01</v>
      </c>
    </row>
    <row r="2422" spans="4:5" ht="14.5" customHeight="1">
      <c r="D2422" s="72">
        <v>1100</v>
      </c>
      <c r="E2422" s="156">
        <v>3289</v>
      </c>
    </row>
    <row r="2423" spans="4:5" ht="14.5" customHeight="1">
      <c r="D2423" s="72">
        <v>1100</v>
      </c>
      <c r="E2423" s="156">
        <v>3289</v>
      </c>
    </row>
    <row r="2424" spans="4:5" ht="14.5" customHeight="1">
      <c r="D2424" s="72">
        <v>1101</v>
      </c>
      <c r="E2424" s="156">
        <v>3291.99</v>
      </c>
    </row>
    <row r="2425" spans="4:5" ht="14.5" customHeight="1">
      <c r="D2425" s="72">
        <v>1101</v>
      </c>
      <c r="E2425" s="156">
        <v>3291.99</v>
      </c>
    </row>
    <row r="2426" spans="4:5" ht="14.5" customHeight="1">
      <c r="D2426" s="72">
        <v>1101</v>
      </c>
      <c r="E2426" s="156">
        <v>3291.99</v>
      </c>
    </row>
    <row r="2427" spans="4:5" ht="14.5" customHeight="1">
      <c r="D2427" s="72">
        <v>1102</v>
      </c>
      <c r="E2427" s="156">
        <v>3294.98</v>
      </c>
    </row>
    <row r="2428" spans="4:5" ht="14.5" customHeight="1">
      <c r="D2428" s="72">
        <v>1102</v>
      </c>
      <c r="E2428" s="156">
        <v>3294.98</v>
      </c>
    </row>
    <row r="2429" spans="4:5" ht="14.5" customHeight="1">
      <c r="D2429" s="72">
        <v>1103</v>
      </c>
      <c r="E2429" s="156">
        <v>3297.97</v>
      </c>
    </row>
    <row r="2430" spans="4:5" ht="14.5" customHeight="1">
      <c r="D2430" s="72">
        <v>1103</v>
      </c>
      <c r="E2430" s="156">
        <v>3297.97</v>
      </c>
    </row>
    <row r="2431" spans="4:5" ht="14.5" customHeight="1">
      <c r="D2431" s="72">
        <v>1104</v>
      </c>
      <c r="E2431" s="156">
        <v>3300.96</v>
      </c>
    </row>
    <row r="2432" spans="4:5" ht="14.5" customHeight="1">
      <c r="D2432" s="72">
        <v>1104</v>
      </c>
      <c r="E2432" s="156">
        <v>3300.96</v>
      </c>
    </row>
    <row r="2433" spans="4:5" ht="14.5" customHeight="1">
      <c r="D2433" s="72">
        <v>1105</v>
      </c>
      <c r="E2433" s="156">
        <v>3303.95</v>
      </c>
    </row>
    <row r="2434" spans="4:5" ht="14.5" customHeight="1">
      <c r="D2434" s="72">
        <v>1105</v>
      </c>
      <c r="E2434" s="156">
        <v>3303.95</v>
      </c>
    </row>
    <row r="2435" spans="4:5" ht="14.5" customHeight="1">
      <c r="D2435" s="72">
        <v>1106</v>
      </c>
      <c r="E2435" s="156">
        <v>3306.94</v>
      </c>
    </row>
    <row r="2436" spans="4:5" ht="14.5" customHeight="1">
      <c r="D2436" s="72">
        <v>1106</v>
      </c>
      <c r="E2436" s="156">
        <v>3306.94</v>
      </c>
    </row>
    <row r="2437" spans="4:5" ht="14.5" customHeight="1">
      <c r="D2437" s="72">
        <v>1106</v>
      </c>
      <c r="E2437" s="156">
        <v>3306.94</v>
      </c>
    </row>
    <row r="2438" spans="4:5" ht="14.5" customHeight="1">
      <c r="D2438" s="72">
        <v>1107</v>
      </c>
      <c r="E2438" s="156">
        <v>3309.93</v>
      </c>
    </row>
    <row r="2439" spans="4:5" ht="14.5" customHeight="1">
      <c r="D2439" s="72">
        <v>1107</v>
      </c>
      <c r="E2439" s="156">
        <v>3309.93</v>
      </c>
    </row>
    <row r="2440" spans="4:5" ht="14.5" customHeight="1">
      <c r="D2440" s="72">
        <v>1108</v>
      </c>
      <c r="E2440" s="156">
        <v>3312.92</v>
      </c>
    </row>
    <row r="2441" spans="4:5" ht="14.5" customHeight="1">
      <c r="D2441" s="72">
        <v>1108</v>
      </c>
      <c r="E2441" s="156">
        <v>3312.92</v>
      </c>
    </row>
    <row r="2442" spans="4:5" ht="14.5" customHeight="1">
      <c r="D2442" s="72">
        <v>1109</v>
      </c>
      <c r="E2442" s="156">
        <v>3315.91</v>
      </c>
    </row>
    <row r="2443" spans="4:5" ht="14.5" customHeight="1">
      <c r="D2443" s="72">
        <v>1109</v>
      </c>
      <c r="E2443" s="156">
        <v>3315.91</v>
      </c>
    </row>
    <row r="2444" spans="4:5" ht="14.5" customHeight="1">
      <c r="D2444" s="72">
        <v>1110</v>
      </c>
      <c r="E2444" s="156">
        <v>3318.9</v>
      </c>
    </row>
    <row r="2445" spans="4:5" ht="14.5" customHeight="1">
      <c r="D2445" s="72">
        <v>1110</v>
      </c>
      <c r="E2445" s="156">
        <v>3318.9</v>
      </c>
    </row>
    <row r="2446" spans="4:5" ht="14.5" customHeight="1">
      <c r="D2446" s="72">
        <v>1111</v>
      </c>
      <c r="E2446" s="156">
        <v>3321.89</v>
      </c>
    </row>
    <row r="2447" spans="4:5" ht="14.5" customHeight="1">
      <c r="D2447" s="72">
        <v>1111</v>
      </c>
      <c r="E2447" s="156">
        <v>3321.89</v>
      </c>
    </row>
    <row r="2448" spans="4:5" ht="14.5" customHeight="1">
      <c r="D2448" s="72">
        <v>1111</v>
      </c>
      <c r="E2448" s="156">
        <v>3321.89</v>
      </c>
    </row>
    <row r="2449" spans="4:5" ht="14.5" customHeight="1">
      <c r="D2449" s="72">
        <v>1112</v>
      </c>
      <c r="E2449" s="156">
        <v>3324.88</v>
      </c>
    </row>
    <row r="2450" spans="4:5" ht="14.5" customHeight="1">
      <c r="D2450" s="72">
        <v>1112</v>
      </c>
      <c r="E2450" s="156">
        <v>3324.88</v>
      </c>
    </row>
    <row r="2451" spans="4:5" ht="14.5" customHeight="1">
      <c r="D2451" s="72">
        <v>1113</v>
      </c>
      <c r="E2451" s="156">
        <v>3327.87</v>
      </c>
    </row>
    <row r="2452" spans="4:5" ht="14.5" customHeight="1">
      <c r="D2452" s="72">
        <v>1113</v>
      </c>
      <c r="E2452" s="156">
        <v>3327.87</v>
      </c>
    </row>
    <row r="2453" spans="4:5" ht="14.5" customHeight="1">
      <c r="D2453" s="72">
        <v>1114</v>
      </c>
      <c r="E2453" s="156">
        <v>3330.86</v>
      </c>
    </row>
    <row r="2454" spans="4:5" ht="14.5" customHeight="1">
      <c r="D2454" s="72">
        <v>1114</v>
      </c>
      <c r="E2454" s="156">
        <v>3330.86</v>
      </c>
    </row>
    <row r="2455" spans="4:5" ht="14.5" customHeight="1">
      <c r="D2455" s="72">
        <v>1115</v>
      </c>
      <c r="E2455" s="156">
        <v>3333.85</v>
      </c>
    </row>
    <row r="2456" spans="4:5" ht="14.5" customHeight="1">
      <c r="D2456" s="72">
        <v>1115</v>
      </c>
      <c r="E2456" s="156">
        <v>3333.85</v>
      </c>
    </row>
    <row r="2457" spans="4:5" ht="14.5" customHeight="1">
      <c r="D2457" s="72">
        <v>1116</v>
      </c>
      <c r="E2457" s="156">
        <v>3336.84</v>
      </c>
    </row>
    <row r="2458" spans="4:5" ht="14.5" customHeight="1">
      <c r="D2458" s="72">
        <v>1116</v>
      </c>
      <c r="E2458" s="156">
        <v>3336.84</v>
      </c>
    </row>
    <row r="2459" spans="4:5" ht="14.5" customHeight="1">
      <c r="D2459" s="72">
        <v>1116</v>
      </c>
      <c r="E2459" s="156">
        <v>3336.84</v>
      </c>
    </row>
    <row r="2460" spans="4:5" ht="14.5" customHeight="1">
      <c r="D2460" s="72">
        <v>1117</v>
      </c>
      <c r="E2460" s="156">
        <v>3339.83</v>
      </c>
    </row>
    <row r="2461" spans="4:5" ht="14.5" customHeight="1">
      <c r="D2461" s="72">
        <v>1117</v>
      </c>
      <c r="E2461" s="156">
        <v>3339.83</v>
      </c>
    </row>
    <row r="2462" spans="4:5" ht="14.5" customHeight="1">
      <c r="D2462" s="72">
        <v>1118</v>
      </c>
      <c r="E2462" s="156">
        <v>3342.82</v>
      </c>
    </row>
    <row r="2463" spans="4:5" ht="14.5" customHeight="1">
      <c r="D2463" s="72">
        <v>1118</v>
      </c>
      <c r="E2463" s="156">
        <v>3342.82</v>
      </c>
    </row>
    <row r="2464" spans="4:5" ht="14.5" customHeight="1">
      <c r="D2464" s="72">
        <v>1119</v>
      </c>
      <c r="E2464" s="156">
        <v>3345.81</v>
      </c>
    </row>
    <row r="2465" spans="4:5" ht="14.5" customHeight="1">
      <c r="D2465" s="72">
        <v>1119</v>
      </c>
      <c r="E2465" s="156">
        <v>3345.81</v>
      </c>
    </row>
    <row r="2466" spans="4:5" ht="14.5" customHeight="1">
      <c r="D2466" s="72">
        <v>1120</v>
      </c>
      <c r="E2466" s="156">
        <v>3348.8</v>
      </c>
    </row>
    <row r="2467" spans="4:5" ht="14.5" customHeight="1">
      <c r="D2467" s="72">
        <v>1120</v>
      </c>
      <c r="E2467" s="156">
        <v>3348.8</v>
      </c>
    </row>
    <row r="2468" spans="4:5" ht="14.5" customHeight="1">
      <c r="D2468" s="72">
        <v>1121</v>
      </c>
      <c r="E2468" s="156">
        <v>3351.79</v>
      </c>
    </row>
    <row r="2469" spans="4:5" ht="14.5" customHeight="1">
      <c r="D2469" s="72">
        <v>1121</v>
      </c>
      <c r="E2469" s="156">
        <v>3351.79</v>
      </c>
    </row>
    <row r="2470" spans="4:5" ht="14.5" customHeight="1">
      <c r="D2470" s="72">
        <v>1121</v>
      </c>
      <c r="E2470" s="156">
        <v>3351.79</v>
      </c>
    </row>
    <row r="2471" spans="4:5" ht="14.5" customHeight="1">
      <c r="D2471" s="72">
        <v>1122</v>
      </c>
      <c r="E2471" s="156">
        <v>3354.78</v>
      </c>
    </row>
    <row r="2472" spans="4:5" ht="14.5" customHeight="1">
      <c r="D2472" s="72">
        <v>1122</v>
      </c>
      <c r="E2472" s="156">
        <v>3354.78</v>
      </c>
    </row>
    <row r="2473" spans="4:5" ht="14.5" customHeight="1">
      <c r="D2473" s="72">
        <v>1123</v>
      </c>
      <c r="E2473" s="156">
        <v>3357.77</v>
      </c>
    </row>
    <row r="2474" spans="4:5" ht="14.5" customHeight="1">
      <c r="D2474" s="72">
        <v>1123</v>
      </c>
      <c r="E2474" s="156">
        <v>3357.77</v>
      </c>
    </row>
    <row r="2475" spans="4:5" ht="14.5" customHeight="1">
      <c r="D2475" s="72">
        <v>1124</v>
      </c>
      <c r="E2475" s="156">
        <v>3360.76</v>
      </c>
    </row>
    <row r="2476" spans="4:5" ht="14.5" customHeight="1">
      <c r="D2476" s="72">
        <v>1124</v>
      </c>
      <c r="E2476" s="156">
        <v>3360.76</v>
      </c>
    </row>
    <row r="2477" spans="4:5" ht="14.5" customHeight="1">
      <c r="D2477" s="72">
        <v>1125</v>
      </c>
      <c r="E2477" s="156">
        <v>3363.75</v>
      </c>
    </row>
    <row r="2478" spans="4:5" ht="14.5" customHeight="1">
      <c r="D2478" s="72">
        <v>1125</v>
      </c>
      <c r="E2478" s="156">
        <v>3363.75</v>
      </c>
    </row>
    <row r="2479" spans="4:5" ht="14.5" customHeight="1">
      <c r="D2479" s="72">
        <v>1126</v>
      </c>
      <c r="E2479" s="156">
        <v>3366.74</v>
      </c>
    </row>
    <row r="2480" spans="4:5" ht="14.5" customHeight="1">
      <c r="D2480" s="72">
        <v>1126</v>
      </c>
      <c r="E2480" s="156">
        <v>3366.74</v>
      </c>
    </row>
    <row r="2481" spans="4:5" ht="14.5" customHeight="1">
      <c r="D2481" s="72">
        <v>1126</v>
      </c>
      <c r="E2481" s="156">
        <v>3366.74</v>
      </c>
    </row>
    <row r="2482" spans="4:5" ht="14.5" customHeight="1">
      <c r="D2482" s="72">
        <v>1127</v>
      </c>
      <c r="E2482" s="156">
        <v>3369.73</v>
      </c>
    </row>
    <row r="2483" spans="4:5" ht="14.5" customHeight="1">
      <c r="D2483" s="72">
        <v>1127</v>
      </c>
      <c r="E2483" s="156">
        <v>3369.73</v>
      </c>
    </row>
    <row r="2484" spans="4:5" ht="14.5" customHeight="1">
      <c r="D2484" s="72">
        <v>1128</v>
      </c>
      <c r="E2484" s="156">
        <v>3372.72</v>
      </c>
    </row>
    <row r="2485" spans="4:5" ht="14.5" customHeight="1">
      <c r="D2485" s="72">
        <v>1128</v>
      </c>
      <c r="E2485" s="156">
        <v>3372.72</v>
      </c>
    </row>
    <row r="2486" spans="4:5" ht="14.5" customHeight="1">
      <c r="D2486" s="72">
        <v>1129</v>
      </c>
      <c r="E2486" s="156">
        <v>3375.71</v>
      </c>
    </row>
    <row r="2487" spans="4:5" ht="14.5" customHeight="1">
      <c r="D2487" s="72">
        <v>1129</v>
      </c>
      <c r="E2487" s="156">
        <v>3375.71</v>
      </c>
    </row>
    <row r="2488" spans="4:5" ht="14.5" customHeight="1">
      <c r="D2488" s="72">
        <v>1130</v>
      </c>
      <c r="E2488" s="156">
        <v>3378.7</v>
      </c>
    </row>
    <row r="2489" spans="4:5" ht="14.5" customHeight="1">
      <c r="D2489" s="72">
        <v>1130</v>
      </c>
      <c r="E2489" s="156">
        <v>3378.7</v>
      </c>
    </row>
    <row r="2490" spans="4:5" ht="14.5" customHeight="1">
      <c r="D2490" s="72">
        <v>1131</v>
      </c>
      <c r="E2490" s="156">
        <v>3381.69</v>
      </c>
    </row>
    <row r="2491" spans="4:5" ht="14.5" customHeight="1">
      <c r="D2491" s="72">
        <v>1131</v>
      </c>
      <c r="E2491" s="156">
        <v>3381.69</v>
      </c>
    </row>
    <row r="2492" spans="4:5" ht="14.5" customHeight="1">
      <c r="D2492" s="72">
        <v>1131</v>
      </c>
      <c r="E2492" s="156">
        <v>3381.69</v>
      </c>
    </row>
    <row r="2493" spans="4:5" ht="14.5" customHeight="1">
      <c r="D2493" s="72">
        <v>1132</v>
      </c>
      <c r="E2493" s="156">
        <v>3384.68</v>
      </c>
    </row>
    <row r="2494" spans="4:5" ht="14.5" customHeight="1">
      <c r="D2494" s="72">
        <v>1132</v>
      </c>
      <c r="E2494" s="156">
        <v>3384.68</v>
      </c>
    </row>
    <row r="2495" spans="4:5" ht="14.5" customHeight="1">
      <c r="D2495" s="72">
        <v>1133</v>
      </c>
      <c r="E2495" s="156">
        <v>3387.67</v>
      </c>
    </row>
    <row r="2496" spans="4:5" ht="14.5" customHeight="1">
      <c r="D2496" s="72">
        <v>1133</v>
      </c>
      <c r="E2496" s="156">
        <v>3387.67</v>
      </c>
    </row>
    <row r="2497" spans="4:5" ht="14.5" customHeight="1">
      <c r="D2497" s="72">
        <v>1134</v>
      </c>
      <c r="E2497" s="156">
        <v>3390.66</v>
      </c>
    </row>
    <row r="2498" spans="4:5" ht="14.5" customHeight="1">
      <c r="D2498" s="72">
        <v>1134</v>
      </c>
      <c r="E2498" s="156">
        <v>3390.66</v>
      </c>
    </row>
    <row r="2499" spans="4:5" ht="14.5" customHeight="1">
      <c r="D2499" s="72">
        <v>1135</v>
      </c>
      <c r="E2499" s="156">
        <v>3393.65</v>
      </c>
    </row>
    <row r="2500" spans="4:5" ht="14.5" customHeight="1">
      <c r="D2500" s="72">
        <v>1135</v>
      </c>
      <c r="E2500" s="156">
        <v>3393.65</v>
      </c>
    </row>
    <row r="2501" spans="4:5" ht="14.5" customHeight="1">
      <c r="D2501" s="72">
        <v>1136</v>
      </c>
      <c r="E2501" s="156">
        <v>3396.64</v>
      </c>
    </row>
    <row r="2502" spans="4:5" ht="14.5" customHeight="1">
      <c r="D2502" s="72">
        <v>1136</v>
      </c>
      <c r="E2502" s="156">
        <v>3396.64</v>
      </c>
    </row>
    <row r="2503" spans="4:5" ht="14.5" customHeight="1">
      <c r="D2503" s="72">
        <v>1136</v>
      </c>
      <c r="E2503" s="156">
        <v>3396.64</v>
      </c>
    </row>
    <row r="2504" spans="4:5" ht="14.5" customHeight="1">
      <c r="D2504" s="72">
        <v>1137</v>
      </c>
      <c r="E2504" s="156">
        <v>3399.63</v>
      </c>
    </row>
    <row r="2505" spans="4:5" ht="14.5" customHeight="1">
      <c r="D2505" s="72">
        <v>1137</v>
      </c>
      <c r="E2505" s="156">
        <v>3399.63</v>
      </c>
    </row>
    <row r="2506" spans="4:5" ht="14.5" customHeight="1">
      <c r="D2506" s="72">
        <v>1138</v>
      </c>
      <c r="E2506" s="156">
        <v>3402.62</v>
      </c>
    </row>
    <row r="2507" spans="4:5" ht="14.5" customHeight="1">
      <c r="D2507" s="72">
        <v>1138</v>
      </c>
      <c r="E2507" s="156">
        <v>3402.62</v>
      </c>
    </row>
    <row r="2508" spans="4:5" ht="14.5" customHeight="1">
      <c r="D2508" s="72">
        <v>1139</v>
      </c>
      <c r="E2508" s="156">
        <v>3405.61</v>
      </c>
    </row>
    <row r="2509" spans="4:5" ht="14.5" customHeight="1">
      <c r="D2509" s="72">
        <v>1139</v>
      </c>
      <c r="E2509" s="156">
        <v>3405.61</v>
      </c>
    </row>
    <row r="2510" spans="4:5" ht="14.5" customHeight="1">
      <c r="D2510" s="72">
        <v>1140</v>
      </c>
      <c r="E2510" s="156">
        <v>3408.6</v>
      </c>
    </row>
    <row r="2511" spans="4:5" ht="14.5" customHeight="1">
      <c r="D2511" s="72">
        <v>1140</v>
      </c>
      <c r="E2511" s="156">
        <v>3408.6</v>
      </c>
    </row>
    <row r="2512" spans="4:5" ht="14.5" customHeight="1">
      <c r="D2512" s="72">
        <v>1140</v>
      </c>
      <c r="E2512" s="156">
        <v>3408.6</v>
      </c>
    </row>
    <row r="2513" spans="4:5" ht="14.5" customHeight="1">
      <c r="D2513" s="72">
        <v>1141</v>
      </c>
      <c r="E2513" s="156">
        <v>3411.59</v>
      </c>
    </row>
    <row r="2514" spans="4:5" ht="14.5" customHeight="1">
      <c r="D2514" s="72">
        <v>1141</v>
      </c>
      <c r="E2514" s="156">
        <v>3411.59</v>
      </c>
    </row>
    <row r="2515" spans="4:5" ht="14.5" customHeight="1">
      <c r="D2515" s="72">
        <v>1142</v>
      </c>
      <c r="E2515" s="156">
        <v>3414.58</v>
      </c>
    </row>
    <row r="2516" spans="4:5" ht="14.5" customHeight="1">
      <c r="D2516" s="72">
        <v>1142</v>
      </c>
      <c r="E2516" s="156">
        <v>3414.58</v>
      </c>
    </row>
    <row r="2517" spans="4:5" ht="14.5" customHeight="1">
      <c r="D2517" s="72">
        <v>1143</v>
      </c>
      <c r="E2517" s="156">
        <v>3417.57</v>
      </c>
    </row>
    <row r="2518" spans="4:5" ht="14.5" customHeight="1">
      <c r="D2518" s="72">
        <v>1143</v>
      </c>
      <c r="E2518" s="156">
        <v>3417.57</v>
      </c>
    </row>
    <row r="2519" spans="4:5" ht="14.5" customHeight="1">
      <c r="D2519" s="72">
        <v>1144</v>
      </c>
      <c r="E2519" s="156">
        <v>3420.56</v>
      </c>
    </row>
    <row r="2520" spans="4:5" ht="14.5" customHeight="1">
      <c r="D2520" s="72">
        <v>1144</v>
      </c>
      <c r="E2520" s="156">
        <v>3420.56</v>
      </c>
    </row>
    <row r="2521" spans="4:5" ht="14.5" customHeight="1">
      <c r="D2521" s="72">
        <v>1145</v>
      </c>
      <c r="E2521" s="156">
        <v>3423.55</v>
      </c>
    </row>
    <row r="2522" spans="4:5" ht="14.5" customHeight="1">
      <c r="D2522" s="72">
        <v>1145</v>
      </c>
      <c r="E2522" s="156">
        <v>3423.55</v>
      </c>
    </row>
    <row r="2523" spans="4:5" ht="14.5" customHeight="1">
      <c r="D2523" s="72">
        <v>1145</v>
      </c>
      <c r="E2523" s="156">
        <v>3423.55</v>
      </c>
    </row>
    <row r="2524" spans="4:5" ht="14.5" customHeight="1">
      <c r="D2524" s="72">
        <v>1146</v>
      </c>
      <c r="E2524" s="156">
        <v>3426.54</v>
      </c>
    </row>
    <row r="2525" spans="4:5" ht="14.5" customHeight="1">
      <c r="D2525" s="72">
        <v>1146</v>
      </c>
      <c r="E2525" s="156">
        <v>3426.54</v>
      </c>
    </row>
    <row r="2526" spans="4:5" ht="14.5" customHeight="1">
      <c r="D2526" s="72">
        <v>1147</v>
      </c>
      <c r="E2526" s="156">
        <v>3429.53</v>
      </c>
    </row>
    <row r="2527" spans="4:5" ht="14.5" customHeight="1">
      <c r="D2527" s="72">
        <v>1147</v>
      </c>
      <c r="E2527" s="156">
        <v>3429.53</v>
      </c>
    </row>
    <row r="2528" spans="4:5" ht="14.5" customHeight="1">
      <c r="D2528" s="72">
        <v>1148</v>
      </c>
      <c r="E2528" s="156">
        <v>3432.52</v>
      </c>
    </row>
    <row r="2529" spans="4:5" ht="14.5" customHeight="1">
      <c r="D2529" s="72">
        <v>1148</v>
      </c>
      <c r="E2529" s="156">
        <v>3432.52</v>
      </c>
    </row>
    <row r="2530" spans="4:5" ht="14.5" customHeight="1">
      <c r="D2530" s="72">
        <v>1149</v>
      </c>
      <c r="E2530" s="156">
        <v>3435.51</v>
      </c>
    </row>
    <row r="2531" spans="4:5" ht="14.5" customHeight="1">
      <c r="D2531" s="72">
        <v>1149</v>
      </c>
      <c r="E2531" s="156">
        <v>3435.51</v>
      </c>
    </row>
    <row r="2532" spans="4:5" ht="14.5" customHeight="1">
      <c r="D2532" s="72">
        <v>1150</v>
      </c>
      <c r="E2532" s="156">
        <v>3438.5</v>
      </c>
    </row>
    <row r="2533" spans="4:5" ht="14.5" customHeight="1">
      <c r="D2533" s="72">
        <v>1150</v>
      </c>
      <c r="E2533" s="156">
        <v>3438.5</v>
      </c>
    </row>
    <row r="2534" spans="4:5" ht="14.5" customHeight="1">
      <c r="D2534" s="72">
        <v>1150</v>
      </c>
      <c r="E2534" s="156">
        <v>3438.5</v>
      </c>
    </row>
    <row r="2535" spans="4:5" ht="14.5" customHeight="1">
      <c r="D2535" s="72">
        <v>1151</v>
      </c>
      <c r="E2535" s="156">
        <v>3441.49</v>
      </c>
    </row>
    <row r="2536" spans="4:5" ht="14.5" customHeight="1">
      <c r="D2536" s="72">
        <v>1151</v>
      </c>
      <c r="E2536" s="156">
        <v>3441.49</v>
      </c>
    </row>
    <row r="2537" spans="4:5" ht="14.5" customHeight="1">
      <c r="D2537" s="72">
        <v>1152</v>
      </c>
      <c r="E2537" s="156">
        <v>3444.48</v>
      </c>
    </row>
    <row r="2538" spans="4:5" ht="14.5" customHeight="1">
      <c r="D2538" s="72">
        <v>1152</v>
      </c>
      <c r="E2538" s="156">
        <v>3444.48</v>
      </c>
    </row>
    <row r="2539" spans="4:5" ht="14.5" customHeight="1">
      <c r="D2539" s="72">
        <v>1153</v>
      </c>
      <c r="E2539" s="156">
        <v>3447.47</v>
      </c>
    </row>
    <row r="2540" spans="4:5" ht="14.5" customHeight="1">
      <c r="D2540" s="72">
        <v>1153</v>
      </c>
      <c r="E2540" s="156">
        <v>3447.47</v>
      </c>
    </row>
    <row r="2541" spans="4:5" ht="14.5" customHeight="1">
      <c r="D2541" s="72">
        <v>1154</v>
      </c>
      <c r="E2541" s="156">
        <v>3450.46</v>
      </c>
    </row>
    <row r="2542" spans="4:5" ht="14.5" customHeight="1">
      <c r="D2542" s="72">
        <v>1154</v>
      </c>
      <c r="E2542" s="156">
        <v>3450.46</v>
      </c>
    </row>
    <row r="2543" spans="4:5" ht="14.5" customHeight="1">
      <c r="D2543" s="72">
        <v>1155</v>
      </c>
      <c r="E2543" s="156">
        <v>3453.45</v>
      </c>
    </row>
    <row r="2544" spans="4:5" ht="14.5" customHeight="1">
      <c r="D2544" s="72">
        <v>1155</v>
      </c>
      <c r="E2544" s="156">
        <v>3453.45</v>
      </c>
    </row>
    <row r="2545" spans="4:5" ht="14.5" customHeight="1">
      <c r="D2545" s="72">
        <v>1155</v>
      </c>
      <c r="E2545" s="156">
        <v>3453.45</v>
      </c>
    </row>
    <row r="2546" spans="4:5" ht="14.5" customHeight="1">
      <c r="D2546" s="72">
        <v>1156</v>
      </c>
      <c r="E2546" s="156">
        <v>3456.44</v>
      </c>
    </row>
    <row r="2547" spans="4:5" ht="14.5" customHeight="1">
      <c r="D2547" s="72">
        <v>1156</v>
      </c>
      <c r="E2547" s="156">
        <v>3456.44</v>
      </c>
    </row>
    <row r="2548" spans="4:5" ht="14.5" customHeight="1">
      <c r="D2548" s="72">
        <v>1157</v>
      </c>
      <c r="E2548" s="156">
        <v>3459.43</v>
      </c>
    </row>
    <row r="2549" spans="4:5" ht="14.5" customHeight="1">
      <c r="D2549" s="72">
        <v>1157</v>
      </c>
      <c r="E2549" s="156">
        <v>3459.43</v>
      </c>
    </row>
    <row r="2550" spans="4:5" ht="14.5" customHeight="1">
      <c r="D2550" s="72">
        <v>1158</v>
      </c>
      <c r="E2550" s="156">
        <v>3462.42</v>
      </c>
    </row>
    <row r="2551" spans="4:5" ht="14.5" customHeight="1">
      <c r="D2551" s="72">
        <v>1158</v>
      </c>
      <c r="E2551" s="156">
        <v>3462.42</v>
      </c>
    </row>
    <row r="2552" spans="4:5" ht="14.5" customHeight="1">
      <c r="D2552" s="72">
        <v>1159</v>
      </c>
      <c r="E2552" s="156">
        <v>3465.41</v>
      </c>
    </row>
    <row r="2553" spans="4:5" ht="14.5" customHeight="1">
      <c r="D2553" s="72">
        <v>1159</v>
      </c>
      <c r="E2553" s="156">
        <v>3465.41</v>
      </c>
    </row>
    <row r="2554" spans="4:5" ht="14.5" customHeight="1">
      <c r="D2554" s="72">
        <v>1160</v>
      </c>
      <c r="E2554" s="156">
        <v>3468.4</v>
      </c>
    </row>
    <row r="2555" spans="4:5" ht="14.5" customHeight="1">
      <c r="D2555" s="72">
        <v>1160</v>
      </c>
      <c r="E2555" s="156">
        <v>3468.4</v>
      </c>
    </row>
    <row r="2556" spans="4:5" ht="14.5" customHeight="1">
      <c r="D2556" s="72">
        <v>1160</v>
      </c>
      <c r="E2556" s="156">
        <v>3468.4</v>
      </c>
    </row>
    <row r="2557" spans="4:5" ht="14.5" customHeight="1">
      <c r="D2557" s="72">
        <v>1161</v>
      </c>
      <c r="E2557" s="156">
        <v>3471.39</v>
      </c>
    </row>
    <row r="2558" spans="4:5" ht="14.5" customHeight="1">
      <c r="D2558" s="72">
        <v>1161</v>
      </c>
      <c r="E2558" s="156">
        <v>3471.39</v>
      </c>
    </row>
    <row r="2559" spans="4:5" ht="14.5" customHeight="1">
      <c r="D2559" s="72">
        <v>1162</v>
      </c>
      <c r="E2559" s="156">
        <v>3474.38</v>
      </c>
    </row>
    <row r="2560" spans="4:5" ht="14.5" customHeight="1">
      <c r="D2560" s="72">
        <v>1162</v>
      </c>
      <c r="E2560" s="156">
        <v>3474.38</v>
      </c>
    </row>
    <row r="2561" spans="4:5" ht="14.5" customHeight="1">
      <c r="D2561" s="72">
        <v>1163</v>
      </c>
      <c r="E2561" s="156">
        <v>3477.37</v>
      </c>
    </row>
    <row r="2562" spans="4:5" ht="14.5" customHeight="1">
      <c r="D2562" s="72">
        <v>1163</v>
      </c>
      <c r="E2562" s="156">
        <v>3477.37</v>
      </c>
    </row>
    <row r="2563" spans="4:5" ht="14.5" customHeight="1">
      <c r="D2563" s="72">
        <v>1164</v>
      </c>
      <c r="E2563" s="156">
        <v>3480.36</v>
      </c>
    </row>
    <row r="2564" spans="4:5" ht="14.5" customHeight="1">
      <c r="D2564" s="72">
        <v>1164</v>
      </c>
      <c r="E2564" s="156">
        <v>3480.36</v>
      </c>
    </row>
    <row r="2565" spans="4:5" ht="14.5" customHeight="1">
      <c r="D2565" s="72">
        <v>1165</v>
      </c>
      <c r="E2565" s="156">
        <v>3483.35</v>
      </c>
    </row>
    <row r="2566" spans="4:5" ht="14.5" customHeight="1">
      <c r="D2566" s="72">
        <v>1165</v>
      </c>
      <c r="E2566" s="156">
        <v>3483.35</v>
      </c>
    </row>
    <row r="2567" spans="4:5" ht="14.5" customHeight="1">
      <c r="D2567" s="72">
        <v>1165</v>
      </c>
      <c r="E2567" s="156">
        <v>3483.35</v>
      </c>
    </row>
    <row r="2568" spans="4:5" ht="14.5" customHeight="1">
      <c r="D2568" s="72">
        <v>1166</v>
      </c>
      <c r="E2568" s="156">
        <v>3486.34</v>
      </c>
    </row>
    <row r="2569" spans="4:5" ht="14.5" customHeight="1">
      <c r="D2569" s="72">
        <v>1166</v>
      </c>
      <c r="E2569" s="156">
        <v>3486.34</v>
      </c>
    </row>
    <row r="2570" spans="4:5" ht="14.5" customHeight="1">
      <c r="D2570" s="72">
        <v>1167</v>
      </c>
      <c r="E2570" s="156">
        <v>3489.33</v>
      </c>
    </row>
    <row r="2571" spans="4:5" ht="14.5" customHeight="1">
      <c r="D2571" s="72">
        <v>1167</v>
      </c>
      <c r="E2571" s="156">
        <v>3489.33</v>
      </c>
    </row>
    <row r="2572" spans="4:5" ht="14.5" customHeight="1">
      <c r="D2572" s="72">
        <v>1168</v>
      </c>
      <c r="E2572" s="156">
        <v>3492.32</v>
      </c>
    </row>
    <row r="2573" spans="4:5" ht="14.5" customHeight="1">
      <c r="D2573" s="72">
        <v>1168</v>
      </c>
      <c r="E2573" s="156">
        <v>3492.32</v>
      </c>
    </row>
    <row r="2574" spans="4:5" ht="14.5" customHeight="1">
      <c r="D2574" s="72">
        <v>1169</v>
      </c>
      <c r="E2574" s="156">
        <v>3495.31</v>
      </c>
    </row>
    <row r="2575" spans="4:5" ht="14.5" customHeight="1">
      <c r="D2575" s="72">
        <v>1169</v>
      </c>
      <c r="E2575" s="156">
        <v>3495.31</v>
      </c>
    </row>
    <row r="2576" spans="4:5" ht="14.5" customHeight="1">
      <c r="D2576" s="72">
        <v>1170</v>
      </c>
      <c r="E2576" s="156">
        <v>3498.3</v>
      </c>
    </row>
    <row r="2577" spans="4:5" ht="14.5" customHeight="1">
      <c r="D2577" s="72">
        <v>1170</v>
      </c>
      <c r="E2577" s="156">
        <v>3498.3</v>
      </c>
    </row>
    <row r="2578" spans="4:5" ht="14.5" customHeight="1">
      <c r="D2578" s="72">
        <v>1170</v>
      </c>
      <c r="E2578" s="156">
        <v>3498.3</v>
      </c>
    </row>
    <row r="2579" spans="4:5" ht="14.5" customHeight="1">
      <c r="D2579" s="72">
        <v>1171</v>
      </c>
      <c r="E2579" s="156">
        <v>3501.29</v>
      </c>
    </row>
    <row r="2580" spans="4:5" ht="14.5" customHeight="1">
      <c r="D2580" s="72">
        <v>1171</v>
      </c>
      <c r="E2580" s="156">
        <v>3501.29</v>
      </c>
    </row>
    <row r="2581" spans="4:5" ht="14.5" customHeight="1">
      <c r="D2581" s="72">
        <v>1172</v>
      </c>
      <c r="E2581" s="156">
        <v>3504.28</v>
      </c>
    </row>
    <row r="2582" spans="4:5" ht="14.5" customHeight="1">
      <c r="D2582" s="72">
        <v>1172</v>
      </c>
      <c r="E2582" s="156">
        <v>3504.28</v>
      </c>
    </row>
    <row r="2583" spans="4:5" ht="14.5" customHeight="1">
      <c r="D2583" s="72">
        <v>1173</v>
      </c>
      <c r="E2583" s="156">
        <v>3507.27</v>
      </c>
    </row>
    <row r="2584" spans="4:5" ht="14.5" customHeight="1">
      <c r="D2584" s="72">
        <v>1173</v>
      </c>
      <c r="E2584" s="156">
        <v>3507.27</v>
      </c>
    </row>
    <row r="2585" spans="4:5" ht="14.5" customHeight="1">
      <c r="D2585" s="72">
        <v>1174</v>
      </c>
      <c r="E2585" s="156">
        <v>3510.26</v>
      </c>
    </row>
    <row r="2586" spans="4:5" ht="14.5" customHeight="1">
      <c r="D2586" s="72">
        <v>1174</v>
      </c>
      <c r="E2586" s="156">
        <v>3510.26</v>
      </c>
    </row>
    <row r="2587" spans="4:5" ht="14.5" customHeight="1">
      <c r="D2587" s="72">
        <v>1175</v>
      </c>
      <c r="E2587" s="156">
        <v>3513.25</v>
      </c>
    </row>
    <row r="2588" spans="4:5" ht="14.5" customHeight="1">
      <c r="D2588" s="72">
        <v>1175</v>
      </c>
      <c r="E2588" s="156">
        <v>3513.25</v>
      </c>
    </row>
    <row r="2589" spans="4:5" ht="14.5" customHeight="1">
      <c r="D2589" s="72">
        <v>1175</v>
      </c>
      <c r="E2589" s="156">
        <v>3513.25</v>
      </c>
    </row>
    <row r="2590" spans="4:5" ht="14.5" customHeight="1">
      <c r="D2590" s="72">
        <v>1176</v>
      </c>
      <c r="E2590" s="156">
        <v>3516.24</v>
      </c>
    </row>
    <row r="2591" spans="4:5" ht="14.5" customHeight="1">
      <c r="D2591" s="72">
        <v>1176</v>
      </c>
      <c r="E2591" s="156">
        <v>3516.24</v>
      </c>
    </row>
    <row r="2592" spans="4:5" ht="14.5" customHeight="1">
      <c r="D2592" s="72">
        <v>1177</v>
      </c>
      <c r="E2592" s="156">
        <v>3519.23</v>
      </c>
    </row>
    <row r="2593" spans="4:5" ht="14.5" customHeight="1">
      <c r="D2593" s="72">
        <v>1177</v>
      </c>
      <c r="E2593" s="156">
        <v>3519.23</v>
      </c>
    </row>
    <row r="2594" spans="4:5" ht="14.5" customHeight="1">
      <c r="D2594" s="72">
        <v>1178</v>
      </c>
      <c r="E2594" s="156">
        <v>3522.22</v>
      </c>
    </row>
    <row r="2595" spans="4:5" ht="14.5" customHeight="1">
      <c r="D2595" s="72">
        <v>1178</v>
      </c>
      <c r="E2595" s="156">
        <v>3522.22</v>
      </c>
    </row>
    <row r="2596" spans="4:5" ht="14.5" customHeight="1">
      <c r="D2596" s="72">
        <v>1179</v>
      </c>
      <c r="E2596" s="156">
        <v>3525.21</v>
      </c>
    </row>
    <row r="2597" spans="4:5" ht="14.5" customHeight="1">
      <c r="D2597" s="72">
        <v>1179</v>
      </c>
      <c r="E2597" s="156">
        <v>3525.21</v>
      </c>
    </row>
    <row r="2598" spans="4:5" ht="14.5" customHeight="1">
      <c r="D2598" s="72">
        <v>1180</v>
      </c>
      <c r="E2598" s="156">
        <v>3528.2</v>
      </c>
    </row>
    <row r="2599" spans="4:5" ht="14.5" customHeight="1">
      <c r="D2599" s="72">
        <v>1180</v>
      </c>
      <c r="E2599" s="156">
        <v>3528.2</v>
      </c>
    </row>
    <row r="2600" spans="4:5" ht="14.5" customHeight="1">
      <c r="D2600" s="72">
        <v>1180</v>
      </c>
      <c r="E2600" s="156">
        <v>3528.2</v>
      </c>
    </row>
    <row r="2601" spans="4:5" ht="14.5" customHeight="1">
      <c r="D2601" s="72">
        <v>1181</v>
      </c>
      <c r="E2601" s="156">
        <v>3531.19</v>
      </c>
    </row>
    <row r="2602" spans="4:5" ht="14.5" customHeight="1">
      <c r="D2602" s="72">
        <v>1181</v>
      </c>
      <c r="E2602" s="156">
        <v>3531.19</v>
      </c>
    </row>
    <row r="2603" spans="4:5" ht="14.5" customHeight="1">
      <c r="D2603" s="72">
        <v>1182</v>
      </c>
      <c r="E2603" s="156">
        <v>3534.18</v>
      </c>
    </row>
    <row r="2604" spans="4:5" ht="14.5" customHeight="1">
      <c r="D2604" s="72">
        <v>1182</v>
      </c>
      <c r="E2604" s="156">
        <v>3534.18</v>
      </c>
    </row>
    <row r="2605" spans="4:5" ht="14.5" customHeight="1">
      <c r="D2605" s="72">
        <v>1183</v>
      </c>
      <c r="E2605" s="156">
        <v>3537.17</v>
      </c>
    </row>
    <row r="2606" spans="4:5" ht="14.5" customHeight="1">
      <c r="D2606" s="72">
        <v>1183</v>
      </c>
      <c r="E2606" s="156">
        <v>3537.17</v>
      </c>
    </row>
    <row r="2607" spans="4:5" ht="14.5" customHeight="1">
      <c r="D2607" s="72">
        <v>1184</v>
      </c>
      <c r="E2607" s="156">
        <v>3540.16</v>
      </c>
    </row>
    <row r="2608" spans="4:5" ht="14.5" customHeight="1">
      <c r="D2608" s="72">
        <v>1184</v>
      </c>
      <c r="E2608" s="156">
        <v>3540.16</v>
      </c>
    </row>
    <row r="2609" spans="4:5" ht="14.5" customHeight="1">
      <c r="D2609" s="72">
        <v>1185</v>
      </c>
      <c r="E2609" s="156">
        <v>3543.15</v>
      </c>
    </row>
    <row r="2610" spans="4:5" ht="14.5" customHeight="1">
      <c r="D2610" s="72">
        <v>1185</v>
      </c>
      <c r="E2610" s="156">
        <v>3543.15</v>
      </c>
    </row>
    <row r="2611" spans="4:5" ht="14.5" customHeight="1">
      <c r="D2611" s="72">
        <v>1185</v>
      </c>
      <c r="E2611" s="156">
        <v>3543.15</v>
      </c>
    </row>
    <row r="2612" spans="4:5" ht="14.5" customHeight="1">
      <c r="D2612" s="72">
        <v>1186</v>
      </c>
      <c r="E2612" s="156">
        <v>3546.14</v>
      </c>
    </row>
    <row r="2613" spans="4:5" ht="14.5" customHeight="1">
      <c r="D2613" s="72">
        <v>1186</v>
      </c>
      <c r="E2613" s="156">
        <v>3546.14</v>
      </c>
    </row>
    <row r="2614" spans="4:5" ht="14.5" customHeight="1">
      <c r="D2614" s="72">
        <v>1187</v>
      </c>
      <c r="E2614" s="156">
        <v>3549.13</v>
      </c>
    </row>
    <row r="2615" spans="4:5" ht="14.5" customHeight="1">
      <c r="D2615" s="72">
        <v>1187</v>
      </c>
      <c r="E2615" s="156">
        <v>3549.13</v>
      </c>
    </row>
    <row r="2616" spans="4:5" ht="14.5" customHeight="1">
      <c r="D2616" s="72">
        <v>1188</v>
      </c>
      <c r="E2616" s="156">
        <v>3552.12</v>
      </c>
    </row>
    <row r="2617" spans="4:5" ht="14.5" customHeight="1">
      <c r="D2617" s="72">
        <v>1188</v>
      </c>
      <c r="E2617" s="156">
        <v>3552.12</v>
      </c>
    </row>
    <row r="2618" spans="4:5" ht="14.5" customHeight="1">
      <c r="D2618" s="72">
        <v>1189</v>
      </c>
      <c r="E2618" s="156">
        <v>3555.11</v>
      </c>
    </row>
    <row r="2619" spans="4:5" ht="14.5" customHeight="1">
      <c r="D2619" s="72">
        <v>1189</v>
      </c>
      <c r="E2619" s="156">
        <v>3555.11</v>
      </c>
    </row>
    <row r="2620" spans="4:5" ht="14.5" customHeight="1">
      <c r="D2620" s="72">
        <v>1190</v>
      </c>
      <c r="E2620" s="156">
        <v>3558.1</v>
      </c>
    </row>
    <row r="2621" spans="4:5" ht="14.5" customHeight="1">
      <c r="D2621" s="72">
        <v>1190</v>
      </c>
      <c r="E2621" s="156">
        <v>3558.1</v>
      </c>
    </row>
    <row r="2622" spans="4:5" ht="14.5" customHeight="1">
      <c r="D2622" s="72">
        <v>1190</v>
      </c>
      <c r="E2622" s="156">
        <v>3558.1</v>
      </c>
    </row>
    <row r="2623" spans="4:5" ht="14.5" customHeight="1">
      <c r="D2623" s="72">
        <v>1191</v>
      </c>
      <c r="E2623" s="156">
        <v>3561.09</v>
      </c>
    </row>
    <row r="2624" spans="4:5" ht="14.5" customHeight="1">
      <c r="D2624" s="72">
        <v>1191</v>
      </c>
      <c r="E2624" s="156">
        <v>3561.09</v>
      </c>
    </row>
    <row r="2625" spans="4:5" ht="14.5" customHeight="1">
      <c r="D2625" s="72">
        <v>1192</v>
      </c>
      <c r="E2625" s="156">
        <v>3564.08</v>
      </c>
    </row>
    <row r="2626" spans="4:5" ht="14.5" customHeight="1">
      <c r="D2626" s="72">
        <v>1192</v>
      </c>
      <c r="E2626" s="156">
        <v>3564.08</v>
      </c>
    </row>
    <row r="2627" spans="4:5" ht="14.5" customHeight="1">
      <c r="D2627" s="72">
        <v>1193</v>
      </c>
      <c r="E2627" s="156">
        <v>3567.07</v>
      </c>
    </row>
    <row r="2628" spans="4:5" ht="14.5" customHeight="1">
      <c r="D2628" s="72">
        <v>1193</v>
      </c>
      <c r="E2628" s="156">
        <v>3567.07</v>
      </c>
    </row>
    <row r="2629" spans="4:5" ht="14.5" customHeight="1">
      <c r="D2629" s="72">
        <v>1194</v>
      </c>
      <c r="E2629" s="156">
        <v>3570.06</v>
      </c>
    </row>
    <row r="2630" spans="4:5" ht="14.5" customHeight="1">
      <c r="D2630" s="72">
        <v>1194</v>
      </c>
      <c r="E2630" s="156">
        <v>3570.06</v>
      </c>
    </row>
    <row r="2631" spans="4:5" ht="14.5" customHeight="1">
      <c r="D2631" s="72">
        <v>1195</v>
      </c>
      <c r="E2631" s="156">
        <v>3573.05</v>
      </c>
    </row>
    <row r="2632" spans="4:5" ht="14.5" customHeight="1">
      <c r="D2632" s="72">
        <v>1195</v>
      </c>
      <c r="E2632" s="156">
        <v>3573.05</v>
      </c>
    </row>
    <row r="2633" spans="4:5" ht="14.5" customHeight="1">
      <c r="D2633" s="72">
        <v>1195</v>
      </c>
      <c r="E2633" s="156">
        <v>3573.05</v>
      </c>
    </row>
    <row r="2634" spans="4:5" ht="14.5" customHeight="1">
      <c r="D2634" s="72">
        <v>1196</v>
      </c>
      <c r="E2634" s="156">
        <v>3576.04</v>
      </c>
    </row>
    <row r="2635" spans="4:5" ht="14.5" customHeight="1">
      <c r="D2635" s="72">
        <v>1196</v>
      </c>
      <c r="E2635" s="156">
        <v>3576.04</v>
      </c>
    </row>
    <row r="2636" spans="4:5" ht="14.5" customHeight="1">
      <c r="D2636" s="72">
        <v>1197</v>
      </c>
      <c r="E2636" s="156">
        <v>3579.03</v>
      </c>
    </row>
    <row r="2637" spans="4:5" ht="14.5" customHeight="1">
      <c r="D2637" s="72">
        <v>1197</v>
      </c>
      <c r="E2637" s="156">
        <v>3579.03</v>
      </c>
    </row>
    <row r="2638" spans="4:5" ht="14.5" customHeight="1">
      <c r="D2638" s="72">
        <v>1198</v>
      </c>
      <c r="E2638" s="156">
        <v>3582.02</v>
      </c>
    </row>
    <row r="2639" spans="4:5" ht="14.5" customHeight="1">
      <c r="D2639" s="72">
        <v>1198</v>
      </c>
      <c r="E2639" s="156">
        <v>3582.02</v>
      </c>
    </row>
    <row r="2640" spans="4:5" ht="14.5" customHeight="1">
      <c r="D2640" s="72">
        <v>1199</v>
      </c>
      <c r="E2640" s="156">
        <v>3585.01</v>
      </c>
    </row>
    <row r="2641" spans="4:5" ht="14.5" customHeight="1">
      <c r="D2641" s="72">
        <v>1199</v>
      </c>
      <c r="E2641" s="156">
        <v>3585.01</v>
      </c>
    </row>
    <row r="2642" spans="4:5" ht="14.5" customHeight="1">
      <c r="D2642" s="72">
        <v>1200</v>
      </c>
      <c r="E2642" s="156">
        <v>3588</v>
      </c>
    </row>
    <row r="2643" spans="4:5" ht="14.5" customHeight="1">
      <c r="D2643" s="72">
        <v>1200</v>
      </c>
      <c r="E2643" s="156">
        <v>3588</v>
      </c>
    </row>
    <row r="2644" spans="4:5" ht="14.5" customHeight="1">
      <c r="D2644" s="72">
        <v>1200</v>
      </c>
      <c r="E2644" s="156">
        <v>3588</v>
      </c>
    </row>
    <row r="2645" spans="4:5" ht="14.5" customHeight="1">
      <c r="D2645" s="72">
        <v>1201</v>
      </c>
      <c r="E2645" s="156">
        <v>3590.99</v>
      </c>
    </row>
    <row r="2646" spans="4:5" ht="14.5" customHeight="1">
      <c r="D2646" s="72">
        <v>1201</v>
      </c>
      <c r="E2646" s="156">
        <v>3590.99</v>
      </c>
    </row>
    <row r="2647" spans="4:5" ht="14.5" customHeight="1">
      <c r="D2647" s="72">
        <v>1202</v>
      </c>
      <c r="E2647" s="156">
        <v>3593.98</v>
      </c>
    </row>
    <row r="2648" spans="4:5" ht="14.5" customHeight="1">
      <c r="D2648" s="72">
        <v>1202</v>
      </c>
      <c r="E2648" s="156">
        <v>3593.98</v>
      </c>
    </row>
    <row r="2649" spans="4:5" ht="14.5" customHeight="1">
      <c r="D2649" s="72">
        <v>1203</v>
      </c>
      <c r="E2649" s="156">
        <v>3596.97</v>
      </c>
    </row>
    <row r="2650" spans="4:5" ht="14.5" customHeight="1">
      <c r="D2650" s="72">
        <v>1203</v>
      </c>
      <c r="E2650" s="156">
        <v>3596.97</v>
      </c>
    </row>
    <row r="2651" spans="4:5" ht="14.5" customHeight="1">
      <c r="D2651" s="72">
        <v>1204</v>
      </c>
      <c r="E2651" s="156">
        <v>3599.96</v>
      </c>
    </row>
    <row r="2652" spans="4:5" ht="14.5" customHeight="1">
      <c r="D2652" s="72">
        <v>1204</v>
      </c>
      <c r="E2652" s="156">
        <v>3599.96</v>
      </c>
    </row>
    <row r="2653" spans="4:5" ht="14.5" customHeight="1">
      <c r="D2653" s="72">
        <v>1205</v>
      </c>
      <c r="E2653" s="156">
        <v>3602.95</v>
      </c>
    </row>
    <row r="2654" spans="4:5" ht="14.5" customHeight="1">
      <c r="D2654" s="72">
        <v>1205</v>
      </c>
      <c r="E2654" s="156">
        <v>3602.95</v>
      </c>
    </row>
    <row r="2655" spans="4:5" ht="14.5" customHeight="1">
      <c r="D2655" s="72">
        <v>1205</v>
      </c>
      <c r="E2655" s="156">
        <v>3602.95</v>
      </c>
    </row>
    <row r="2656" spans="4:5" ht="14.5" customHeight="1">
      <c r="D2656" s="72">
        <v>1206</v>
      </c>
      <c r="E2656" s="156">
        <v>3605.94</v>
      </c>
    </row>
    <row r="2657" spans="4:5" ht="14.5" customHeight="1">
      <c r="D2657" s="72">
        <v>1206</v>
      </c>
      <c r="E2657" s="156">
        <v>3605.94</v>
      </c>
    </row>
    <row r="2658" spans="4:5" ht="14.5" customHeight="1">
      <c r="D2658" s="72">
        <v>1207</v>
      </c>
      <c r="E2658" s="156">
        <v>3608.93</v>
      </c>
    </row>
    <row r="2659" spans="4:5" ht="14.5" customHeight="1">
      <c r="D2659" s="72">
        <v>1207</v>
      </c>
      <c r="E2659" s="156">
        <v>3608.93</v>
      </c>
    </row>
    <row r="2660" spans="4:5" ht="14.5" customHeight="1">
      <c r="D2660" s="72">
        <v>1208</v>
      </c>
      <c r="E2660" s="156">
        <v>3611.92</v>
      </c>
    </row>
    <row r="2661" spans="4:5" ht="14.5" customHeight="1">
      <c r="D2661" s="72">
        <v>1208</v>
      </c>
      <c r="E2661" s="156">
        <v>3611.92</v>
      </c>
    </row>
    <row r="2662" spans="4:5" ht="14.5" customHeight="1">
      <c r="D2662" s="72">
        <v>1209</v>
      </c>
      <c r="E2662" s="156">
        <v>3614.91</v>
      </c>
    </row>
    <row r="2663" spans="4:5" ht="14.5" customHeight="1">
      <c r="D2663" s="72">
        <v>1209</v>
      </c>
      <c r="E2663" s="156">
        <v>3614.91</v>
      </c>
    </row>
    <row r="2664" spans="4:5" ht="14.5" customHeight="1">
      <c r="D2664" s="72">
        <v>1210</v>
      </c>
      <c r="E2664" s="156">
        <v>3617.9</v>
      </c>
    </row>
    <row r="2665" spans="4:5" ht="14.5" customHeight="1">
      <c r="D2665" s="72">
        <v>1210</v>
      </c>
      <c r="E2665" s="156">
        <v>3617.9</v>
      </c>
    </row>
    <row r="2666" spans="4:5" ht="14.5" customHeight="1">
      <c r="D2666" s="72">
        <v>1210</v>
      </c>
      <c r="E2666" s="156">
        <v>3617.9</v>
      </c>
    </row>
    <row r="2667" spans="4:5" ht="14.5" customHeight="1">
      <c r="D2667" s="72">
        <v>1211</v>
      </c>
      <c r="E2667" s="156">
        <v>3620.89</v>
      </c>
    </row>
    <row r="2668" spans="4:5" ht="14.5" customHeight="1">
      <c r="D2668" s="72">
        <v>1211</v>
      </c>
      <c r="E2668" s="156">
        <v>3620.89</v>
      </c>
    </row>
    <row r="2669" spans="4:5" ht="14.5" customHeight="1">
      <c r="D2669" s="72">
        <v>1212</v>
      </c>
      <c r="E2669" s="156">
        <v>3623.88</v>
      </c>
    </row>
    <row r="2670" spans="4:5" ht="14.5" customHeight="1">
      <c r="D2670" s="72">
        <v>1212</v>
      </c>
      <c r="E2670" s="156">
        <v>3623.88</v>
      </c>
    </row>
    <row r="2671" spans="4:5" ht="14.5" customHeight="1">
      <c r="D2671" s="72">
        <v>1213</v>
      </c>
      <c r="E2671" s="156">
        <v>3626.87</v>
      </c>
    </row>
    <row r="2672" spans="4:5" ht="14.5" customHeight="1">
      <c r="D2672" s="72">
        <v>1213</v>
      </c>
      <c r="E2672" s="156">
        <v>3626.87</v>
      </c>
    </row>
    <row r="2673" spans="4:5" ht="14.5" customHeight="1">
      <c r="D2673" s="72">
        <v>1214</v>
      </c>
      <c r="E2673" s="156">
        <v>3629.86</v>
      </c>
    </row>
    <row r="2674" spans="4:5" ht="14.5" customHeight="1">
      <c r="D2674" s="72">
        <v>1214</v>
      </c>
      <c r="E2674" s="156">
        <v>3629.86</v>
      </c>
    </row>
    <row r="2675" spans="4:5" ht="14.5" customHeight="1">
      <c r="D2675" s="72">
        <v>1214</v>
      </c>
      <c r="E2675" s="156">
        <v>3629.86</v>
      </c>
    </row>
    <row r="2676" spans="4:5" ht="14.5" customHeight="1">
      <c r="D2676" s="72">
        <v>1215</v>
      </c>
      <c r="E2676" s="156">
        <v>3632.85</v>
      </c>
    </row>
    <row r="2677" spans="4:5" ht="14.5" customHeight="1">
      <c r="D2677" s="72">
        <v>1215</v>
      </c>
      <c r="E2677" s="156">
        <v>3632.85</v>
      </c>
    </row>
    <row r="2678" spans="4:5" ht="14.5" customHeight="1">
      <c r="D2678" s="72">
        <v>1216</v>
      </c>
      <c r="E2678" s="156">
        <v>3635.84</v>
      </c>
    </row>
    <row r="2679" spans="4:5" ht="14.5" customHeight="1">
      <c r="D2679" s="72">
        <v>1216</v>
      </c>
      <c r="E2679" s="156">
        <v>3635.84</v>
      </c>
    </row>
    <row r="2680" spans="4:5" ht="14.5" customHeight="1">
      <c r="D2680" s="72">
        <v>1217</v>
      </c>
      <c r="E2680" s="156">
        <v>3638.83</v>
      </c>
    </row>
    <row r="2681" spans="4:5" ht="14.5" customHeight="1">
      <c r="D2681" s="72">
        <v>1217</v>
      </c>
      <c r="E2681" s="156">
        <v>3638.83</v>
      </c>
    </row>
    <row r="2682" spans="4:5" ht="14.5" customHeight="1">
      <c r="D2682" s="72">
        <v>1218</v>
      </c>
      <c r="E2682" s="156">
        <v>3641.82</v>
      </c>
    </row>
    <row r="2683" spans="4:5" ht="14.5" customHeight="1">
      <c r="D2683" s="72">
        <v>1218</v>
      </c>
      <c r="E2683" s="156">
        <v>3641.82</v>
      </c>
    </row>
    <row r="2684" spans="4:5" ht="14.5" customHeight="1">
      <c r="D2684" s="72">
        <v>1219</v>
      </c>
      <c r="E2684" s="156">
        <v>3644.81</v>
      </c>
    </row>
    <row r="2685" spans="4:5" ht="14.5" customHeight="1">
      <c r="D2685" s="72">
        <v>1219</v>
      </c>
      <c r="E2685" s="156">
        <v>3644.81</v>
      </c>
    </row>
    <row r="2686" spans="4:5" ht="14.5" customHeight="1">
      <c r="D2686" s="72">
        <v>1219</v>
      </c>
      <c r="E2686" s="156">
        <v>3644.81</v>
      </c>
    </row>
    <row r="2687" spans="4:5" ht="14.5" customHeight="1">
      <c r="D2687" s="72">
        <v>1220</v>
      </c>
      <c r="E2687" s="156">
        <v>3647.8</v>
      </c>
    </row>
    <row r="2688" spans="4:5" ht="14.5" customHeight="1">
      <c r="D2688" s="72">
        <v>1220</v>
      </c>
      <c r="E2688" s="156">
        <v>3647.8</v>
      </c>
    </row>
    <row r="2689" spans="4:5" ht="14.5" customHeight="1">
      <c r="D2689" s="72">
        <v>1221</v>
      </c>
      <c r="E2689" s="156">
        <v>3650.79</v>
      </c>
    </row>
    <row r="2690" spans="4:5" ht="14.5" customHeight="1">
      <c r="D2690" s="72">
        <v>1221</v>
      </c>
      <c r="E2690" s="156">
        <v>3650.79</v>
      </c>
    </row>
    <row r="2691" spans="4:5" ht="14.5" customHeight="1">
      <c r="D2691" s="72">
        <v>1222</v>
      </c>
      <c r="E2691" s="156">
        <v>3653.78</v>
      </c>
    </row>
    <row r="2692" spans="4:5" ht="14.5" customHeight="1">
      <c r="D2692" s="72">
        <v>1222</v>
      </c>
      <c r="E2692" s="156">
        <v>3653.78</v>
      </c>
    </row>
    <row r="2693" spans="4:5" ht="14.5" customHeight="1">
      <c r="D2693" s="72">
        <v>1223</v>
      </c>
      <c r="E2693" s="156">
        <v>3656.77</v>
      </c>
    </row>
    <row r="2694" spans="4:5" ht="14.5" customHeight="1">
      <c r="D2694" s="72">
        <v>1223</v>
      </c>
      <c r="E2694" s="156">
        <v>3656.77</v>
      </c>
    </row>
    <row r="2695" spans="4:5" ht="14.5" customHeight="1">
      <c r="D2695" s="72">
        <v>1224</v>
      </c>
      <c r="E2695" s="156">
        <v>3659.76</v>
      </c>
    </row>
    <row r="2696" spans="4:5" ht="14.5" customHeight="1">
      <c r="D2696" s="72">
        <v>1224</v>
      </c>
      <c r="E2696" s="156">
        <v>3659.76</v>
      </c>
    </row>
    <row r="2697" spans="4:5" ht="14.5" customHeight="1">
      <c r="D2697" s="72">
        <v>1224</v>
      </c>
      <c r="E2697" s="156">
        <v>3659.76</v>
      </c>
    </row>
    <row r="2698" spans="4:5" ht="14.5" customHeight="1">
      <c r="D2698" s="72">
        <v>1225</v>
      </c>
      <c r="E2698" s="156">
        <v>3662.75</v>
      </c>
    </row>
    <row r="2699" spans="4:5" ht="14.5" customHeight="1">
      <c r="D2699" s="72">
        <v>1225</v>
      </c>
      <c r="E2699" s="156">
        <v>3662.75</v>
      </c>
    </row>
    <row r="2700" spans="4:5" ht="14.5" customHeight="1">
      <c r="D2700" s="72">
        <v>1226</v>
      </c>
      <c r="E2700" s="156">
        <v>3665.74</v>
      </c>
    </row>
    <row r="2701" spans="4:5" ht="14.5" customHeight="1">
      <c r="D2701" s="72">
        <v>1226</v>
      </c>
      <c r="E2701" s="156">
        <v>3665.74</v>
      </c>
    </row>
    <row r="2702" spans="4:5" ht="14.5" customHeight="1">
      <c r="D2702" s="72">
        <v>1227</v>
      </c>
      <c r="E2702" s="156">
        <v>3668.73</v>
      </c>
    </row>
    <row r="2703" spans="4:5" ht="14.5" customHeight="1">
      <c r="D2703" s="72">
        <v>1227</v>
      </c>
      <c r="E2703" s="156">
        <v>3668.73</v>
      </c>
    </row>
    <row r="2704" spans="4:5" ht="14.5" customHeight="1">
      <c r="D2704" s="72">
        <v>1228</v>
      </c>
      <c r="E2704" s="156">
        <v>3671.72</v>
      </c>
    </row>
    <row r="2705" spans="4:5" ht="14.5" customHeight="1">
      <c r="D2705" s="72">
        <v>1228</v>
      </c>
      <c r="E2705" s="156">
        <v>3671.72</v>
      </c>
    </row>
    <row r="2706" spans="4:5" ht="14.5" customHeight="1">
      <c r="D2706" s="72">
        <v>1229</v>
      </c>
      <c r="E2706" s="156">
        <v>3674.71</v>
      </c>
    </row>
    <row r="2707" spans="4:5" ht="14.5" customHeight="1">
      <c r="D2707" s="72">
        <v>1229</v>
      </c>
      <c r="E2707" s="156">
        <v>3674.71</v>
      </c>
    </row>
    <row r="2708" spans="4:5" ht="14.5" customHeight="1">
      <c r="D2708" s="72">
        <v>1229</v>
      </c>
      <c r="E2708" s="156">
        <v>3674.71</v>
      </c>
    </row>
    <row r="2709" spans="4:5" ht="14.5" customHeight="1">
      <c r="D2709" s="72">
        <v>1230</v>
      </c>
      <c r="E2709" s="156">
        <v>3677.7</v>
      </c>
    </row>
    <row r="2710" spans="4:5" ht="14.5" customHeight="1">
      <c r="D2710" s="72">
        <v>1230</v>
      </c>
      <c r="E2710" s="156">
        <v>3677.7</v>
      </c>
    </row>
    <row r="2711" spans="4:5" ht="14.5" customHeight="1">
      <c r="D2711" s="72">
        <v>1231</v>
      </c>
      <c r="E2711" s="156">
        <v>3680.69</v>
      </c>
    </row>
    <row r="2712" spans="4:5" ht="14.5" customHeight="1">
      <c r="D2712" s="72">
        <v>1231</v>
      </c>
      <c r="E2712" s="156">
        <v>3680.69</v>
      </c>
    </row>
    <row r="2713" spans="4:5" ht="14.5" customHeight="1">
      <c r="D2713" s="72">
        <v>1232</v>
      </c>
      <c r="E2713" s="156">
        <v>3683.68</v>
      </c>
    </row>
    <row r="2714" spans="4:5" ht="14.5" customHeight="1">
      <c r="D2714" s="72">
        <v>1232</v>
      </c>
      <c r="E2714" s="156">
        <v>3683.68</v>
      </c>
    </row>
    <row r="2715" spans="4:5" ht="14.5" customHeight="1">
      <c r="D2715" s="72">
        <v>1233</v>
      </c>
      <c r="E2715" s="156">
        <v>3686.67</v>
      </c>
    </row>
    <row r="2716" spans="4:5" ht="14.5" customHeight="1">
      <c r="D2716" s="72">
        <v>1233</v>
      </c>
      <c r="E2716" s="156">
        <v>3686.67</v>
      </c>
    </row>
    <row r="2717" spans="4:5" ht="14.5" customHeight="1">
      <c r="D2717" s="72">
        <v>1234</v>
      </c>
      <c r="E2717" s="156">
        <v>3689.66</v>
      </c>
    </row>
    <row r="2718" spans="4:5" ht="14.5" customHeight="1">
      <c r="D2718" s="72">
        <v>1234</v>
      </c>
      <c r="E2718" s="156">
        <v>3689.66</v>
      </c>
    </row>
    <row r="2719" spans="4:5" ht="14.5" customHeight="1">
      <c r="D2719" s="72">
        <v>1234</v>
      </c>
      <c r="E2719" s="156">
        <v>3689.66</v>
      </c>
    </row>
    <row r="2720" spans="4:5" ht="14.5" customHeight="1">
      <c r="D2720" s="72">
        <v>1235</v>
      </c>
      <c r="E2720" s="156">
        <v>3692.65</v>
      </c>
    </row>
    <row r="2721" spans="4:5" ht="14.5" customHeight="1">
      <c r="D2721" s="72">
        <v>1235</v>
      </c>
      <c r="E2721" s="156">
        <v>3692.65</v>
      </c>
    </row>
    <row r="2722" spans="4:5" ht="14.5" customHeight="1">
      <c r="D2722" s="72">
        <v>1236</v>
      </c>
      <c r="E2722" s="156">
        <v>3695.64</v>
      </c>
    </row>
    <row r="2723" spans="4:5" ht="14.5" customHeight="1">
      <c r="D2723" s="72">
        <v>1236</v>
      </c>
      <c r="E2723" s="156">
        <v>3695.64</v>
      </c>
    </row>
    <row r="2724" spans="4:5" ht="14.5" customHeight="1">
      <c r="D2724" s="72">
        <v>1237</v>
      </c>
      <c r="E2724" s="156">
        <v>3698.63</v>
      </c>
    </row>
    <row r="2725" spans="4:5" ht="14.5" customHeight="1">
      <c r="D2725" s="72">
        <v>1237</v>
      </c>
      <c r="E2725" s="156">
        <v>3698.63</v>
      </c>
    </row>
    <row r="2726" spans="4:5" ht="14.5" customHeight="1">
      <c r="D2726" s="72">
        <v>1238</v>
      </c>
      <c r="E2726" s="156">
        <v>3701.62</v>
      </c>
    </row>
    <row r="2727" spans="4:5" ht="14.5" customHeight="1">
      <c r="D2727" s="72">
        <v>1238</v>
      </c>
      <c r="E2727" s="156">
        <v>3701.62</v>
      </c>
    </row>
    <row r="2728" spans="4:5" ht="14.5" customHeight="1">
      <c r="D2728" s="72">
        <v>1239</v>
      </c>
      <c r="E2728" s="156">
        <v>3704.61</v>
      </c>
    </row>
    <row r="2729" spans="4:5" ht="14.5" customHeight="1">
      <c r="D2729" s="72">
        <v>1239</v>
      </c>
      <c r="E2729" s="156">
        <v>3704.61</v>
      </c>
    </row>
    <row r="2730" spans="4:5" ht="14.5" customHeight="1">
      <c r="D2730" s="72">
        <v>1239</v>
      </c>
      <c r="E2730" s="156">
        <v>3704.61</v>
      </c>
    </row>
    <row r="2731" spans="4:5" ht="14.5" customHeight="1">
      <c r="D2731" s="72">
        <v>1240</v>
      </c>
      <c r="E2731" s="156">
        <v>3707.6</v>
      </c>
    </row>
    <row r="2732" spans="4:5" ht="14.5" customHeight="1">
      <c r="D2732" s="72">
        <v>1240</v>
      </c>
      <c r="E2732" s="156">
        <v>3707.6</v>
      </c>
    </row>
    <row r="2733" spans="4:5" ht="14.5" customHeight="1">
      <c r="D2733" s="72">
        <v>1241</v>
      </c>
      <c r="E2733" s="156">
        <v>3710.59</v>
      </c>
    </row>
    <row r="2734" spans="4:5" ht="14.5" customHeight="1">
      <c r="D2734" s="72">
        <v>1241</v>
      </c>
      <c r="E2734" s="156">
        <v>3710.59</v>
      </c>
    </row>
    <row r="2735" spans="4:5" ht="14.5" customHeight="1">
      <c r="D2735" s="72">
        <v>1242</v>
      </c>
      <c r="E2735" s="156">
        <v>3713.58</v>
      </c>
    </row>
    <row r="2736" spans="4:5" ht="14.5" customHeight="1">
      <c r="D2736" s="72">
        <v>1242</v>
      </c>
      <c r="E2736" s="156">
        <v>3713.58</v>
      </c>
    </row>
    <row r="2737" spans="4:5" ht="14.5" customHeight="1">
      <c r="D2737" s="72">
        <v>1243</v>
      </c>
      <c r="E2737" s="156">
        <v>3716.57</v>
      </c>
    </row>
    <row r="2738" spans="4:5" ht="14.5" customHeight="1">
      <c r="D2738" s="72">
        <v>1243</v>
      </c>
      <c r="E2738" s="156">
        <v>3716.57</v>
      </c>
    </row>
    <row r="2739" spans="4:5" ht="14.5" customHeight="1">
      <c r="D2739" s="72">
        <v>1244</v>
      </c>
      <c r="E2739" s="156">
        <v>3719.56</v>
      </c>
    </row>
    <row r="2740" spans="4:5" ht="14.5" customHeight="1">
      <c r="D2740" s="72">
        <v>1244</v>
      </c>
      <c r="E2740" s="156">
        <v>3719.56</v>
      </c>
    </row>
    <row r="2741" spans="4:5" ht="14.5" customHeight="1">
      <c r="D2741" s="72">
        <v>1244</v>
      </c>
      <c r="E2741" s="156">
        <v>3719.56</v>
      </c>
    </row>
    <row r="2742" spans="4:5" ht="14.5" customHeight="1">
      <c r="D2742" s="72">
        <v>1245</v>
      </c>
      <c r="E2742" s="156">
        <v>3722.55</v>
      </c>
    </row>
    <row r="2743" spans="4:5" ht="14.5" customHeight="1">
      <c r="D2743" s="72">
        <v>1245</v>
      </c>
      <c r="E2743" s="156">
        <v>3722.55</v>
      </c>
    </row>
    <row r="2744" spans="4:5" ht="14.5" customHeight="1">
      <c r="D2744" s="72">
        <v>1246</v>
      </c>
      <c r="E2744" s="156">
        <v>3725.54</v>
      </c>
    </row>
    <row r="2745" spans="4:5" ht="14.5" customHeight="1">
      <c r="D2745" s="72">
        <v>1246</v>
      </c>
      <c r="E2745" s="156">
        <v>3725.54</v>
      </c>
    </row>
    <row r="2746" spans="4:5" ht="14.5" customHeight="1">
      <c r="D2746" s="72">
        <v>1247</v>
      </c>
      <c r="E2746" s="156">
        <v>3728.53</v>
      </c>
    </row>
    <row r="2747" spans="4:5" ht="14.5" customHeight="1">
      <c r="D2747" s="72">
        <v>1247</v>
      </c>
      <c r="E2747" s="156">
        <v>3728.53</v>
      </c>
    </row>
    <row r="2748" spans="4:5" ht="14.5" customHeight="1">
      <c r="D2748" s="72">
        <v>1248</v>
      </c>
      <c r="E2748" s="156">
        <v>3731.52</v>
      </c>
    </row>
    <row r="2749" spans="4:5" ht="14.5" customHeight="1">
      <c r="D2749" s="72">
        <v>1248</v>
      </c>
      <c r="E2749" s="156">
        <v>3731.52</v>
      </c>
    </row>
    <row r="2750" spans="4:5" ht="14.5" customHeight="1">
      <c r="D2750" s="72">
        <v>1249</v>
      </c>
      <c r="E2750" s="156">
        <v>3734.51</v>
      </c>
    </row>
    <row r="2751" spans="4:5" ht="14.5" customHeight="1">
      <c r="D2751" s="72">
        <v>1249</v>
      </c>
      <c r="E2751" s="156">
        <v>3734.51</v>
      </c>
    </row>
    <row r="2752" spans="4:5" ht="14.5" customHeight="1">
      <c r="D2752" s="72">
        <v>1249</v>
      </c>
      <c r="E2752" s="156">
        <v>3734.51</v>
      </c>
    </row>
    <row r="2753" spans="4:5" ht="14.5" customHeight="1">
      <c r="D2753" s="72">
        <v>1250</v>
      </c>
      <c r="E2753" s="156">
        <v>3737.5</v>
      </c>
    </row>
    <row r="2754" spans="4:5" ht="14.5" customHeight="1">
      <c r="D2754" s="72">
        <v>1250</v>
      </c>
      <c r="E2754" s="156">
        <v>3737.5</v>
      </c>
    </row>
    <row r="2755" spans="4:5" ht="14.5" customHeight="1">
      <c r="D2755" s="72">
        <v>1251</v>
      </c>
      <c r="E2755" s="156">
        <v>3740.49</v>
      </c>
    </row>
    <row r="2756" spans="4:5" ht="14.5" customHeight="1">
      <c r="D2756" s="72">
        <v>1251</v>
      </c>
      <c r="E2756" s="156">
        <v>3740.49</v>
      </c>
    </row>
    <row r="2757" spans="4:5" ht="14.5" customHeight="1">
      <c r="D2757" s="72">
        <v>1252</v>
      </c>
      <c r="E2757" s="156">
        <v>3743.48</v>
      </c>
    </row>
    <row r="2758" spans="4:5" ht="14.5" customHeight="1">
      <c r="D2758" s="72">
        <v>1252</v>
      </c>
      <c r="E2758" s="156">
        <v>3743.48</v>
      </c>
    </row>
    <row r="2759" spans="4:5" ht="14.5" customHeight="1">
      <c r="D2759" s="72">
        <v>1253</v>
      </c>
      <c r="E2759" s="156">
        <v>3746.47</v>
      </c>
    </row>
    <row r="2760" spans="4:5" ht="14.5" customHeight="1">
      <c r="D2760" s="72">
        <v>1253</v>
      </c>
      <c r="E2760" s="156">
        <v>3746.47</v>
      </c>
    </row>
    <row r="2761" spans="4:5" ht="14.5" customHeight="1">
      <c r="D2761" s="72">
        <v>1254</v>
      </c>
      <c r="E2761" s="156">
        <v>3749.46</v>
      </c>
    </row>
    <row r="2762" spans="4:5" ht="14.5" customHeight="1">
      <c r="D2762" s="72">
        <v>1254</v>
      </c>
      <c r="E2762" s="156">
        <v>3749.46</v>
      </c>
    </row>
    <row r="2763" spans="4:5" ht="14.5" customHeight="1">
      <c r="D2763" s="72">
        <v>1254</v>
      </c>
      <c r="E2763" s="156">
        <v>3749.46</v>
      </c>
    </row>
    <row r="2764" spans="4:5" ht="14.5" customHeight="1">
      <c r="D2764" s="72">
        <v>1255</v>
      </c>
      <c r="E2764" s="156">
        <v>3752.45</v>
      </c>
    </row>
    <row r="2765" spans="4:5" ht="14.5" customHeight="1">
      <c r="D2765" s="72">
        <v>1255</v>
      </c>
      <c r="E2765" s="156">
        <v>3752.45</v>
      </c>
    </row>
    <row r="2766" spans="4:5" ht="14.5" customHeight="1">
      <c r="D2766" s="72">
        <v>1256</v>
      </c>
      <c r="E2766" s="156">
        <v>3755.44</v>
      </c>
    </row>
    <row r="2767" spans="4:5" ht="14.5" customHeight="1">
      <c r="D2767" s="72">
        <v>1256</v>
      </c>
      <c r="E2767" s="156">
        <v>3755.44</v>
      </c>
    </row>
    <row r="2768" spans="4:5" ht="14.5" customHeight="1">
      <c r="D2768" s="72">
        <v>1257</v>
      </c>
      <c r="E2768" s="156">
        <v>3758.43</v>
      </c>
    </row>
    <row r="2769" spans="4:5" ht="14.5" customHeight="1">
      <c r="D2769" s="72">
        <v>1257</v>
      </c>
      <c r="E2769" s="156">
        <v>3758.43</v>
      </c>
    </row>
    <row r="2770" spans="4:5" ht="14.5" customHeight="1">
      <c r="D2770" s="72">
        <v>1258</v>
      </c>
      <c r="E2770" s="156">
        <v>3761.42</v>
      </c>
    </row>
    <row r="2771" spans="4:5" ht="14.5" customHeight="1">
      <c r="D2771" s="72">
        <v>1258</v>
      </c>
      <c r="E2771" s="156">
        <v>3761.42</v>
      </c>
    </row>
    <row r="2772" spans="4:5" ht="14.5" customHeight="1">
      <c r="D2772" s="72">
        <v>1259</v>
      </c>
      <c r="E2772" s="156">
        <v>3764.41</v>
      </c>
    </row>
    <row r="2773" spans="4:5" ht="14.5" customHeight="1">
      <c r="D2773" s="72">
        <v>1259</v>
      </c>
      <c r="E2773" s="156">
        <v>3764.41</v>
      </c>
    </row>
    <row r="2774" spans="4:5" ht="14.5" customHeight="1">
      <c r="D2774" s="72">
        <v>1259</v>
      </c>
      <c r="E2774" s="156">
        <v>3764.41</v>
      </c>
    </row>
    <row r="2775" spans="4:5" ht="14.5" customHeight="1">
      <c r="D2775" s="72">
        <v>1260</v>
      </c>
      <c r="E2775" s="156">
        <v>3767.4</v>
      </c>
    </row>
    <row r="2776" spans="4:5" ht="14.5" customHeight="1">
      <c r="D2776" s="72">
        <v>1260</v>
      </c>
      <c r="E2776" s="156">
        <v>3767.4</v>
      </c>
    </row>
    <row r="2777" spans="4:5" ht="14.5" customHeight="1">
      <c r="D2777" s="72">
        <v>1261</v>
      </c>
      <c r="E2777" s="156">
        <v>3770.39</v>
      </c>
    </row>
    <row r="2778" spans="4:5" ht="14.5" customHeight="1">
      <c r="D2778" s="72">
        <v>1261</v>
      </c>
      <c r="E2778" s="156">
        <v>3770.39</v>
      </c>
    </row>
    <row r="2779" spans="4:5" ht="14.5" customHeight="1">
      <c r="D2779" s="72">
        <v>1262</v>
      </c>
      <c r="E2779" s="156">
        <v>3773.38</v>
      </c>
    </row>
    <row r="2780" spans="4:5" ht="14.5" customHeight="1">
      <c r="D2780" s="72">
        <v>1262</v>
      </c>
      <c r="E2780" s="156">
        <v>3773.38</v>
      </c>
    </row>
    <row r="2781" spans="4:5" ht="14.5" customHeight="1">
      <c r="D2781" s="72">
        <v>1263</v>
      </c>
      <c r="E2781" s="156">
        <v>3776.37</v>
      </c>
    </row>
    <row r="2782" spans="4:5" ht="14.5" customHeight="1">
      <c r="D2782" s="72">
        <v>1263</v>
      </c>
      <c r="E2782" s="156">
        <v>3776.37</v>
      </c>
    </row>
    <row r="2783" spans="4:5" ht="14.5" customHeight="1">
      <c r="D2783" s="72">
        <v>1264</v>
      </c>
      <c r="E2783" s="156">
        <v>3779.36</v>
      </c>
    </row>
    <row r="2784" spans="4:5" ht="14.5" customHeight="1">
      <c r="D2784" s="72">
        <v>1264</v>
      </c>
      <c r="E2784" s="156">
        <v>3779.36</v>
      </c>
    </row>
    <row r="2785" spans="4:5" ht="14.5" customHeight="1">
      <c r="D2785" s="72">
        <v>1264</v>
      </c>
      <c r="E2785" s="156">
        <v>3779.36</v>
      </c>
    </row>
    <row r="2786" spans="4:5" ht="14.5" customHeight="1">
      <c r="D2786" s="72">
        <v>1265</v>
      </c>
      <c r="E2786" s="156">
        <v>3782.35</v>
      </c>
    </row>
    <row r="2787" spans="4:5" ht="14.5" customHeight="1">
      <c r="D2787" s="72">
        <v>1265</v>
      </c>
      <c r="E2787" s="156">
        <v>3782.35</v>
      </c>
    </row>
    <row r="2788" spans="4:5" ht="14.5" customHeight="1">
      <c r="D2788" s="72">
        <v>1266</v>
      </c>
      <c r="E2788" s="156">
        <v>3785.34</v>
      </c>
    </row>
    <row r="2789" spans="4:5" ht="14.5" customHeight="1">
      <c r="D2789" s="72">
        <v>1266</v>
      </c>
      <c r="E2789" s="156">
        <v>3785.34</v>
      </c>
    </row>
    <row r="2790" spans="4:5" ht="14.5" customHeight="1">
      <c r="D2790" s="72">
        <v>1267</v>
      </c>
      <c r="E2790" s="156">
        <v>3788.33</v>
      </c>
    </row>
    <row r="2791" spans="4:5" ht="14.5" customHeight="1">
      <c r="D2791" s="72">
        <v>1267</v>
      </c>
      <c r="E2791" s="156">
        <v>3788.33</v>
      </c>
    </row>
    <row r="2792" spans="4:5" ht="14.5" customHeight="1">
      <c r="D2792" s="72">
        <v>1268</v>
      </c>
      <c r="E2792" s="156">
        <v>3791.32</v>
      </c>
    </row>
    <row r="2793" spans="4:5" ht="14.5" customHeight="1">
      <c r="D2793" s="72">
        <v>1268</v>
      </c>
      <c r="E2793" s="156">
        <v>3791.32</v>
      </c>
    </row>
    <row r="2794" spans="4:5" ht="14.5" customHeight="1">
      <c r="D2794" s="72">
        <v>1269</v>
      </c>
      <c r="E2794" s="156">
        <v>3794.31</v>
      </c>
    </row>
    <row r="2795" spans="4:5" ht="14.5" customHeight="1">
      <c r="D2795" s="72">
        <v>1269</v>
      </c>
      <c r="E2795" s="156">
        <v>3794.31</v>
      </c>
    </row>
    <row r="2796" spans="4:5" ht="14.5" customHeight="1">
      <c r="D2796" s="72">
        <v>1269</v>
      </c>
      <c r="E2796" s="156">
        <v>3794.31</v>
      </c>
    </row>
    <row r="2797" spans="4:5" ht="14.5" customHeight="1">
      <c r="D2797" s="72">
        <v>1270</v>
      </c>
      <c r="E2797" s="156">
        <v>3797.3</v>
      </c>
    </row>
    <row r="2798" spans="4:5" ht="14.5" customHeight="1">
      <c r="D2798" s="72">
        <v>1270</v>
      </c>
      <c r="E2798" s="156">
        <v>3797.3</v>
      </c>
    </row>
    <row r="2799" spans="4:5" ht="14.5" customHeight="1">
      <c r="D2799" s="72">
        <v>1271</v>
      </c>
      <c r="E2799" s="156">
        <v>3800.29</v>
      </c>
    </row>
    <row r="2800" spans="4:5" ht="14.5" customHeight="1">
      <c r="D2800" s="72">
        <v>1271</v>
      </c>
      <c r="E2800" s="156">
        <v>3800.29</v>
      </c>
    </row>
    <row r="2801" spans="4:5" ht="14.5" customHeight="1">
      <c r="D2801" s="72">
        <v>1272</v>
      </c>
      <c r="E2801" s="156">
        <v>3803.28</v>
      </c>
    </row>
    <row r="2802" spans="4:5" ht="14.5" customHeight="1">
      <c r="D2802" s="72">
        <v>1272</v>
      </c>
      <c r="E2802" s="156">
        <v>3803.28</v>
      </c>
    </row>
    <row r="2803" spans="4:5" ht="14.5" customHeight="1">
      <c r="D2803" s="72">
        <v>1273</v>
      </c>
      <c r="E2803" s="156">
        <v>3806.27</v>
      </c>
    </row>
    <row r="2804" spans="4:5" ht="14.5" customHeight="1">
      <c r="D2804" s="72">
        <v>1273</v>
      </c>
      <c r="E2804" s="156">
        <v>3806.27</v>
      </c>
    </row>
    <row r="2805" spans="4:5" ht="14.5" customHeight="1">
      <c r="D2805" s="72">
        <v>1274</v>
      </c>
      <c r="E2805" s="156">
        <v>3809.26</v>
      </c>
    </row>
    <row r="2806" spans="4:5" ht="14.5" customHeight="1">
      <c r="D2806" s="72">
        <v>1274</v>
      </c>
      <c r="E2806" s="156">
        <v>3809.26</v>
      </c>
    </row>
    <row r="2807" spans="4:5" ht="14.5" customHeight="1">
      <c r="D2807" s="72">
        <v>1274</v>
      </c>
      <c r="E2807" s="156">
        <v>3809.26</v>
      </c>
    </row>
    <row r="2808" spans="4:5" ht="14.5" customHeight="1">
      <c r="D2808" s="72">
        <v>1275</v>
      </c>
      <c r="E2808" s="156">
        <v>3812.25</v>
      </c>
    </row>
    <row r="2809" spans="4:5" ht="14.5" customHeight="1">
      <c r="D2809" s="72">
        <v>1275</v>
      </c>
      <c r="E2809" s="156">
        <v>3812.25</v>
      </c>
    </row>
    <row r="2810" spans="4:5" ht="14.5" customHeight="1">
      <c r="D2810" s="72">
        <v>1276</v>
      </c>
      <c r="E2810" s="156">
        <v>3815.24</v>
      </c>
    </row>
    <row r="2811" spans="4:5" ht="14.5" customHeight="1">
      <c r="D2811" s="72">
        <v>1276</v>
      </c>
      <c r="E2811" s="156">
        <v>3815.24</v>
      </c>
    </row>
    <row r="2812" spans="4:5" ht="14.5" customHeight="1">
      <c r="D2812" s="72">
        <v>1277</v>
      </c>
      <c r="E2812" s="156">
        <v>3818.23</v>
      </c>
    </row>
    <row r="2813" spans="4:5" ht="14.5" customHeight="1">
      <c r="D2813" s="72">
        <v>1277</v>
      </c>
      <c r="E2813" s="156">
        <v>3818.23</v>
      </c>
    </row>
    <row r="2814" spans="4:5" ht="14.5" customHeight="1">
      <c r="D2814" s="72">
        <v>1278</v>
      </c>
      <c r="E2814" s="156">
        <v>3821.22</v>
      </c>
    </row>
    <row r="2815" spans="4:5" ht="14.5" customHeight="1">
      <c r="D2815" s="72">
        <v>1278</v>
      </c>
      <c r="E2815" s="156">
        <v>3821.22</v>
      </c>
    </row>
    <row r="2816" spans="4:5" ht="14.5" customHeight="1">
      <c r="D2816" s="72">
        <v>1279</v>
      </c>
      <c r="E2816" s="156">
        <v>3824.21</v>
      </c>
    </row>
    <row r="2817" spans="4:5" ht="14.5" customHeight="1">
      <c r="D2817" s="72">
        <v>1279</v>
      </c>
      <c r="E2817" s="156">
        <v>3824.21</v>
      </c>
    </row>
    <row r="2818" spans="4:5" ht="14.5" customHeight="1">
      <c r="D2818" s="72">
        <v>1279</v>
      </c>
      <c r="E2818" s="156">
        <v>3824.21</v>
      </c>
    </row>
    <row r="2819" spans="4:5" ht="14.5" customHeight="1">
      <c r="D2819" s="72">
        <v>1280</v>
      </c>
      <c r="E2819" s="156">
        <v>3827.2</v>
      </c>
    </row>
    <row r="2820" spans="4:5" ht="14.5" customHeight="1">
      <c r="D2820" s="72">
        <v>1280</v>
      </c>
      <c r="E2820" s="156">
        <v>3827.2</v>
      </c>
    </row>
    <row r="2821" spans="4:5" ht="14.5" customHeight="1">
      <c r="D2821" s="72">
        <v>1281</v>
      </c>
      <c r="E2821" s="156">
        <v>3830.19</v>
      </c>
    </row>
    <row r="2822" spans="4:5" ht="14.5" customHeight="1">
      <c r="D2822" s="72">
        <v>1281</v>
      </c>
      <c r="E2822" s="156">
        <v>3830.19</v>
      </c>
    </row>
    <row r="2823" spans="4:5" ht="14.5" customHeight="1">
      <c r="D2823" s="72">
        <v>1282</v>
      </c>
      <c r="E2823" s="156">
        <v>3833.18</v>
      </c>
    </row>
    <row r="2824" spans="4:5" ht="14.5" customHeight="1">
      <c r="D2824" s="72">
        <v>1282</v>
      </c>
      <c r="E2824" s="156">
        <v>3833.18</v>
      </c>
    </row>
    <row r="2825" spans="4:5" ht="14.5" customHeight="1">
      <c r="D2825" s="72">
        <v>1283</v>
      </c>
      <c r="E2825" s="156">
        <v>3836.17</v>
      </c>
    </row>
    <row r="2826" spans="4:5" ht="14.5" customHeight="1">
      <c r="D2826" s="72">
        <v>1283</v>
      </c>
      <c r="E2826" s="156">
        <v>3836.17</v>
      </c>
    </row>
    <row r="2827" spans="4:5" ht="14.5" customHeight="1">
      <c r="D2827" s="72">
        <v>1284</v>
      </c>
      <c r="E2827" s="156">
        <v>3839.16</v>
      </c>
    </row>
    <row r="2828" spans="4:5" ht="14.5" customHeight="1">
      <c r="D2828" s="72">
        <v>1284</v>
      </c>
      <c r="E2828" s="156">
        <v>3839.16</v>
      </c>
    </row>
    <row r="2829" spans="4:5" ht="14.5" customHeight="1">
      <c r="D2829" s="72">
        <v>1284</v>
      </c>
      <c r="E2829" s="156">
        <v>3839.16</v>
      </c>
    </row>
    <row r="2830" spans="4:5" ht="14.5" customHeight="1">
      <c r="D2830" s="72">
        <v>1285</v>
      </c>
      <c r="E2830" s="156">
        <v>3842.15</v>
      </c>
    </row>
    <row r="2831" spans="4:5" ht="14.5" customHeight="1">
      <c r="D2831" s="72">
        <v>1285</v>
      </c>
      <c r="E2831" s="156">
        <v>3842.15</v>
      </c>
    </row>
    <row r="2832" spans="4:5" ht="14.5" customHeight="1">
      <c r="D2832" s="72">
        <v>1286</v>
      </c>
      <c r="E2832" s="156">
        <v>3845.14</v>
      </c>
    </row>
    <row r="2833" spans="4:5" ht="14.5" customHeight="1">
      <c r="D2833" s="72">
        <v>1286</v>
      </c>
      <c r="E2833" s="156">
        <v>3845.14</v>
      </c>
    </row>
    <row r="2834" spans="4:5" ht="14.5" customHeight="1">
      <c r="D2834" s="72">
        <v>1287</v>
      </c>
      <c r="E2834" s="156">
        <v>3848.13</v>
      </c>
    </row>
    <row r="2835" spans="4:5" ht="14.5" customHeight="1">
      <c r="D2835" s="72">
        <v>1287</v>
      </c>
      <c r="E2835" s="156">
        <v>3848.13</v>
      </c>
    </row>
    <row r="2836" spans="4:5" ht="14.5" customHeight="1">
      <c r="D2836" s="72">
        <v>1288</v>
      </c>
      <c r="E2836" s="156">
        <v>3851.12</v>
      </c>
    </row>
    <row r="2837" spans="4:5" ht="14.5" customHeight="1">
      <c r="D2837" s="72">
        <v>1288</v>
      </c>
      <c r="E2837" s="156">
        <v>3851.12</v>
      </c>
    </row>
    <row r="2838" spans="4:5" ht="14.5" customHeight="1">
      <c r="D2838" s="72">
        <v>1288</v>
      </c>
      <c r="E2838" s="156">
        <v>3851.12</v>
      </c>
    </row>
    <row r="2839" spans="4:5" ht="14.5" customHeight="1">
      <c r="D2839" s="72">
        <v>1289</v>
      </c>
      <c r="E2839" s="156">
        <v>3854.11</v>
      </c>
    </row>
    <row r="2840" spans="4:5" ht="14.5" customHeight="1">
      <c r="D2840" s="72">
        <v>1289</v>
      </c>
      <c r="E2840" s="156">
        <v>3854.11</v>
      </c>
    </row>
    <row r="2841" spans="4:5" ht="14.5" customHeight="1">
      <c r="D2841" s="72">
        <v>1290</v>
      </c>
      <c r="E2841" s="156">
        <v>3857.1</v>
      </c>
    </row>
    <row r="2842" spans="4:5" ht="14.5" customHeight="1">
      <c r="D2842" s="72">
        <v>1290</v>
      </c>
      <c r="E2842" s="156">
        <v>3857.1</v>
      </c>
    </row>
    <row r="2843" spans="4:5" ht="14.5" customHeight="1">
      <c r="D2843" s="72">
        <v>1291</v>
      </c>
      <c r="E2843" s="156">
        <v>3860.09</v>
      </c>
    </row>
    <row r="2844" spans="4:5" ht="14.5" customHeight="1">
      <c r="D2844" s="72">
        <v>1291</v>
      </c>
      <c r="E2844" s="156">
        <v>3860.09</v>
      </c>
    </row>
    <row r="2845" spans="4:5" ht="14.5" customHeight="1">
      <c r="D2845" s="72">
        <v>1292</v>
      </c>
      <c r="E2845" s="156">
        <v>3863.08</v>
      </c>
    </row>
    <row r="2846" spans="4:5" ht="14.5" customHeight="1">
      <c r="D2846" s="72">
        <v>1292</v>
      </c>
      <c r="E2846" s="156">
        <v>3863.08</v>
      </c>
    </row>
    <row r="2847" spans="4:5" ht="14.5" customHeight="1">
      <c r="D2847" s="72">
        <v>1293</v>
      </c>
      <c r="E2847" s="156">
        <v>3866.07</v>
      </c>
    </row>
    <row r="2848" spans="4:5" ht="14.5" customHeight="1">
      <c r="D2848" s="72">
        <v>1293</v>
      </c>
      <c r="E2848" s="156">
        <v>3866.07</v>
      </c>
    </row>
    <row r="2849" spans="4:5" ht="14.5" customHeight="1">
      <c r="D2849" s="72">
        <v>1293</v>
      </c>
      <c r="E2849" s="156">
        <v>3866.07</v>
      </c>
    </row>
    <row r="2850" spans="4:5" ht="14.5" customHeight="1">
      <c r="D2850" s="72">
        <v>1294</v>
      </c>
      <c r="E2850" s="156">
        <v>3869.06</v>
      </c>
    </row>
    <row r="2851" spans="4:5" ht="14.5" customHeight="1">
      <c r="D2851" s="72">
        <v>1294</v>
      </c>
      <c r="E2851" s="156">
        <v>3869.06</v>
      </c>
    </row>
    <row r="2852" spans="4:5" ht="14.5" customHeight="1">
      <c r="D2852" s="72">
        <v>1295</v>
      </c>
      <c r="E2852" s="156">
        <v>3872.05</v>
      </c>
    </row>
    <row r="2853" spans="4:5" ht="14.5" customHeight="1">
      <c r="D2853" s="72">
        <v>1295</v>
      </c>
      <c r="E2853" s="156">
        <v>3872.05</v>
      </c>
    </row>
    <row r="2854" spans="4:5" ht="14.5" customHeight="1">
      <c r="D2854" s="72">
        <v>1296</v>
      </c>
      <c r="E2854" s="156">
        <v>3875.04</v>
      </c>
    </row>
    <row r="2855" spans="4:5" ht="14.5" customHeight="1">
      <c r="D2855" s="72">
        <v>1296</v>
      </c>
      <c r="E2855" s="156">
        <v>3875.04</v>
      </c>
    </row>
    <row r="2856" spans="4:5" ht="14.5" customHeight="1">
      <c r="D2856" s="72">
        <v>1297</v>
      </c>
      <c r="E2856" s="156">
        <v>3878.03</v>
      </c>
    </row>
    <row r="2857" spans="4:5" ht="14.5" customHeight="1">
      <c r="D2857" s="72">
        <v>1297</v>
      </c>
      <c r="E2857" s="156">
        <v>3878.03</v>
      </c>
    </row>
    <row r="2858" spans="4:5" ht="14.5" customHeight="1">
      <c r="D2858" s="72">
        <v>1298</v>
      </c>
      <c r="E2858" s="156">
        <v>3881.02</v>
      </c>
    </row>
    <row r="2859" spans="4:5" ht="14.5" customHeight="1">
      <c r="D2859" s="72">
        <v>1298</v>
      </c>
      <c r="E2859" s="156">
        <v>3881.02</v>
      </c>
    </row>
    <row r="2860" spans="4:5" ht="14.5" customHeight="1">
      <c r="D2860" s="72">
        <v>1298</v>
      </c>
      <c r="E2860" s="156">
        <v>3881.02</v>
      </c>
    </row>
    <row r="2861" spans="4:5" ht="14.5" customHeight="1">
      <c r="D2861" s="72">
        <v>1299</v>
      </c>
      <c r="E2861" s="156">
        <v>3884.01</v>
      </c>
    </row>
    <row r="2862" spans="4:5" ht="14.5" customHeight="1">
      <c r="D2862" s="72">
        <v>1299</v>
      </c>
      <c r="E2862" s="156">
        <v>3884.01</v>
      </c>
    </row>
    <row r="2863" spans="4:5" ht="14.5" customHeight="1">
      <c r="D2863" s="72">
        <v>1300</v>
      </c>
      <c r="E2863" s="156">
        <v>3887</v>
      </c>
    </row>
    <row r="2864" spans="4:5" ht="14.5" customHeight="1">
      <c r="D2864" s="72">
        <v>1300</v>
      </c>
      <c r="E2864" s="156">
        <v>3887</v>
      </c>
    </row>
    <row r="2865" spans="4:5" ht="14.5" customHeight="1">
      <c r="D2865" s="72">
        <v>1301</v>
      </c>
      <c r="E2865" s="156">
        <v>3889.99</v>
      </c>
    </row>
    <row r="2866" spans="4:5" ht="14.5" customHeight="1">
      <c r="D2866" s="72">
        <v>1301</v>
      </c>
      <c r="E2866" s="156">
        <v>3889.99</v>
      </c>
    </row>
    <row r="2867" spans="4:5" ht="14.5" customHeight="1">
      <c r="D2867" s="72">
        <v>1302</v>
      </c>
      <c r="E2867" s="156">
        <v>3892.98</v>
      </c>
    </row>
    <row r="2868" spans="4:5" ht="14.5" customHeight="1">
      <c r="D2868" s="72">
        <v>1302</v>
      </c>
      <c r="E2868" s="156">
        <v>3892.98</v>
      </c>
    </row>
    <row r="2869" spans="4:5" ht="14.5" customHeight="1">
      <c r="D2869" s="72">
        <v>1303</v>
      </c>
      <c r="E2869" s="156">
        <v>3895.97</v>
      </c>
    </row>
    <row r="2870" spans="4:5" ht="14.5" customHeight="1">
      <c r="D2870" s="72">
        <v>1303</v>
      </c>
      <c r="E2870" s="156">
        <v>3895.97</v>
      </c>
    </row>
    <row r="2871" spans="4:5" ht="14.5" customHeight="1">
      <c r="D2871" s="72">
        <v>1303</v>
      </c>
      <c r="E2871" s="156">
        <v>3895.97</v>
      </c>
    </row>
    <row r="2872" spans="4:5" ht="14.5" customHeight="1">
      <c r="D2872" s="72">
        <v>1304</v>
      </c>
      <c r="E2872" s="156">
        <v>3898.96</v>
      </c>
    </row>
    <row r="2873" spans="4:5" ht="14.5" customHeight="1">
      <c r="D2873" s="72">
        <v>1304</v>
      </c>
      <c r="E2873" s="156">
        <v>3898.96</v>
      </c>
    </row>
    <row r="2874" spans="4:5" ht="14.5" customHeight="1">
      <c r="D2874" s="72">
        <v>1305</v>
      </c>
      <c r="E2874" s="156">
        <v>3901.95</v>
      </c>
    </row>
    <row r="2875" spans="4:5" ht="14.5" customHeight="1">
      <c r="D2875" s="72">
        <v>1305</v>
      </c>
      <c r="E2875" s="156">
        <v>3901.95</v>
      </c>
    </row>
    <row r="2876" spans="4:5" ht="14.5" customHeight="1">
      <c r="D2876" s="72">
        <v>1306</v>
      </c>
      <c r="E2876" s="156">
        <v>3904.94</v>
      </c>
    </row>
    <row r="2877" spans="4:5" ht="14.5" customHeight="1">
      <c r="D2877" s="72">
        <v>1306</v>
      </c>
      <c r="E2877" s="156">
        <v>3904.94</v>
      </c>
    </row>
    <row r="2878" spans="4:5" ht="14.5" customHeight="1">
      <c r="D2878" s="72">
        <v>1307</v>
      </c>
      <c r="E2878" s="156">
        <v>3907.93</v>
      </c>
    </row>
    <row r="2879" spans="4:5" ht="14.5" customHeight="1">
      <c r="D2879" s="72">
        <v>1307</v>
      </c>
      <c r="E2879" s="156">
        <v>3907.93</v>
      </c>
    </row>
    <row r="2880" spans="4:5" ht="14.5" customHeight="1">
      <c r="D2880" s="72">
        <v>1308</v>
      </c>
      <c r="E2880" s="156">
        <v>3910.92</v>
      </c>
    </row>
    <row r="2881" spans="4:5" ht="14.5" customHeight="1">
      <c r="D2881" s="72">
        <v>1308</v>
      </c>
      <c r="E2881" s="156">
        <v>3910.92</v>
      </c>
    </row>
    <row r="2882" spans="4:5" ht="14.5" customHeight="1">
      <c r="D2882" s="72">
        <v>1308</v>
      </c>
      <c r="E2882" s="156">
        <v>3910.92</v>
      </c>
    </row>
    <row r="2883" spans="4:5" ht="14.5" customHeight="1">
      <c r="D2883" s="72">
        <v>1309</v>
      </c>
      <c r="E2883" s="156">
        <v>3913.91</v>
      </c>
    </row>
    <row r="2884" spans="4:5" ht="14.5" customHeight="1">
      <c r="D2884" s="72">
        <v>1309</v>
      </c>
      <c r="E2884" s="156">
        <v>3913.91</v>
      </c>
    </row>
    <row r="2885" spans="4:5" ht="14.5" customHeight="1">
      <c r="D2885" s="72">
        <v>1310</v>
      </c>
      <c r="E2885" s="156">
        <v>3916.9</v>
      </c>
    </row>
    <row r="2886" spans="4:5" ht="14.5" customHeight="1">
      <c r="D2886" s="72">
        <v>1310</v>
      </c>
      <c r="E2886" s="156">
        <v>3916.9</v>
      </c>
    </row>
    <row r="2887" spans="4:5" ht="14.5" customHeight="1">
      <c r="D2887" s="72">
        <v>1311</v>
      </c>
      <c r="E2887" s="156">
        <v>3919.89</v>
      </c>
    </row>
    <row r="2888" spans="4:5" ht="14.5" customHeight="1">
      <c r="D2888" s="72">
        <v>1311</v>
      </c>
      <c r="E2888" s="156">
        <v>3919.89</v>
      </c>
    </row>
    <row r="2889" spans="4:5" ht="14.5" customHeight="1">
      <c r="D2889" s="72">
        <v>1312</v>
      </c>
      <c r="E2889" s="156">
        <v>3922.88</v>
      </c>
    </row>
    <row r="2890" spans="4:5" ht="14.5" customHeight="1">
      <c r="D2890" s="72">
        <v>1312</v>
      </c>
      <c r="E2890" s="156">
        <v>3922.88</v>
      </c>
    </row>
    <row r="2891" spans="4:5" ht="14.5" customHeight="1">
      <c r="D2891" s="72">
        <v>1313</v>
      </c>
      <c r="E2891" s="156">
        <v>3925.87</v>
      </c>
    </row>
    <row r="2892" spans="4:5" ht="14.5" customHeight="1">
      <c r="D2892" s="72">
        <v>1313</v>
      </c>
      <c r="E2892" s="156">
        <v>3925.87</v>
      </c>
    </row>
    <row r="2893" spans="4:5" ht="14.5" customHeight="1">
      <c r="D2893" s="72">
        <v>1313</v>
      </c>
      <c r="E2893" s="156">
        <v>3925.87</v>
      </c>
    </row>
    <row r="2894" spans="4:5" ht="14.5" customHeight="1">
      <c r="D2894" s="72">
        <v>1314</v>
      </c>
      <c r="E2894" s="156">
        <v>3928.86</v>
      </c>
    </row>
    <row r="2895" spans="4:5" ht="14.5" customHeight="1">
      <c r="D2895" s="72">
        <v>1314</v>
      </c>
      <c r="E2895" s="156">
        <v>3928.86</v>
      </c>
    </row>
    <row r="2896" spans="4:5" ht="14.5" customHeight="1">
      <c r="D2896" s="72">
        <v>1315</v>
      </c>
      <c r="E2896" s="156">
        <v>3931.85</v>
      </c>
    </row>
    <row r="2897" spans="4:5" ht="14.5" customHeight="1">
      <c r="D2897" s="72">
        <v>1315</v>
      </c>
      <c r="E2897" s="156">
        <v>3931.85</v>
      </c>
    </row>
    <row r="2898" spans="4:5" ht="14.5" customHeight="1">
      <c r="D2898" s="72">
        <v>1316</v>
      </c>
      <c r="E2898" s="156">
        <v>3934.84</v>
      </c>
    </row>
    <row r="2899" spans="4:5" ht="14.5" customHeight="1">
      <c r="D2899" s="72">
        <v>1316</v>
      </c>
      <c r="E2899" s="156">
        <v>3934.84</v>
      </c>
    </row>
    <row r="2900" spans="4:5" ht="14.5" customHeight="1">
      <c r="D2900" s="72">
        <v>1317</v>
      </c>
      <c r="E2900" s="156">
        <v>3937.83</v>
      </c>
    </row>
    <row r="2901" spans="4:5" ht="14.5" customHeight="1">
      <c r="D2901" s="72">
        <v>1317</v>
      </c>
      <c r="E2901" s="156">
        <v>3937.83</v>
      </c>
    </row>
    <row r="2902" spans="4:5" ht="14.5" customHeight="1">
      <c r="D2902" s="72">
        <v>1318</v>
      </c>
      <c r="E2902" s="156">
        <v>3940.82</v>
      </c>
    </row>
    <row r="2903" spans="4:5" ht="14.5" customHeight="1">
      <c r="D2903" s="72">
        <v>1318</v>
      </c>
      <c r="E2903" s="156">
        <v>3940.82</v>
      </c>
    </row>
    <row r="2904" spans="4:5" ht="14.5" customHeight="1">
      <c r="D2904" s="72">
        <v>1318</v>
      </c>
      <c r="E2904" s="156">
        <v>3940.82</v>
      </c>
    </row>
    <row r="2905" spans="4:5" ht="14.5" customHeight="1">
      <c r="D2905" s="72">
        <v>1319</v>
      </c>
      <c r="E2905" s="156">
        <v>3943.81</v>
      </c>
    </row>
    <row r="2906" spans="4:5" ht="14.5" customHeight="1">
      <c r="D2906" s="72">
        <v>1319</v>
      </c>
      <c r="E2906" s="156">
        <v>3943.81</v>
      </c>
    </row>
    <row r="2907" spans="4:5" ht="14.5" customHeight="1">
      <c r="D2907" s="72">
        <v>1320</v>
      </c>
      <c r="E2907" s="156">
        <v>3946.8</v>
      </c>
    </row>
    <row r="2908" spans="4:5" ht="14.5" customHeight="1">
      <c r="D2908" s="72">
        <v>1320</v>
      </c>
      <c r="E2908" s="156">
        <v>3946.8</v>
      </c>
    </row>
    <row r="2909" spans="4:5" ht="14.5" customHeight="1">
      <c r="D2909" s="72">
        <v>1321</v>
      </c>
      <c r="E2909" s="156">
        <v>3949.79</v>
      </c>
    </row>
    <row r="2910" spans="4:5" ht="14.5" customHeight="1">
      <c r="D2910" s="72">
        <v>1321</v>
      </c>
      <c r="E2910" s="156">
        <v>3949.79</v>
      </c>
    </row>
    <row r="2911" spans="4:5" ht="14.5" customHeight="1">
      <c r="D2911" s="72">
        <v>1322</v>
      </c>
      <c r="E2911" s="156">
        <v>3952.78</v>
      </c>
    </row>
    <row r="2912" spans="4:5" ht="14.5" customHeight="1">
      <c r="D2912" s="72">
        <v>1322</v>
      </c>
      <c r="E2912" s="156">
        <v>3952.78</v>
      </c>
    </row>
    <row r="2913" spans="4:5" ht="14.5" customHeight="1">
      <c r="D2913" s="72">
        <v>1323</v>
      </c>
      <c r="E2913" s="156">
        <v>3955.77</v>
      </c>
    </row>
    <row r="2914" spans="4:5" ht="14.5" customHeight="1">
      <c r="D2914" s="72">
        <v>1323</v>
      </c>
      <c r="E2914" s="156">
        <v>3955.77</v>
      </c>
    </row>
    <row r="2915" spans="4:5" ht="14.5" customHeight="1">
      <c r="D2915" s="72">
        <v>1323</v>
      </c>
      <c r="E2915" s="156">
        <v>3955.77</v>
      </c>
    </row>
    <row r="2916" spans="4:5" ht="14.5" customHeight="1">
      <c r="D2916" s="72">
        <v>1324</v>
      </c>
      <c r="E2916" s="156">
        <v>3958.76</v>
      </c>
    </row>
    <row r="2917" spans="4:5" ht="14.5" customHeight="1">
      <c r="D2917" s="72">
        <v>1324</v>
      </c>
      <c r="E2917" s="156">
        <v>3958.76</v>
      </c>
    </row>
    <row r="2918" spans="4:5" ht="14.5" customHeight="1">
      <c r="D2918" s="72">
        <v>1325</v>
      </c>
      <c r="E2918" s="156">
        <v>3961.75</v>
      </c>
    </row>
    <row r="2919" spans="4:5" ht="14.5" customHeight="1">
      <c r="D2919" s="72">
        <v>1325</v>
      </c>
      <c r="E2919" s="156">
        <v>3961.75</v>
      </c>
    </row>
    <row r="2920" spans="4:5" ht="14.5" customHeight="1">
      <c r="D2920" s="72">
        <v>1326</v>
      </c>
      <c r="E2920" s="156">
        <v>3964.74</v>
      </c>
    </row>
    <row r="2921" spans="4:5" ht="14.5" customHeight="1">
      <c r="D2921" s="72">
        <v>1326</v>
      </c>
      <c r="E2921" s="156">
        <v>3964.74</v>
      </c>
    </row>
    <row r="2922" spans="4:5" ht="14.5" customHeight="1">
      <c r="D2922" s="72">
        <v>1327</v>
      </c>
      <c r="E2922" s="156">
        <v>3967.73</v>
      </c>
    </row>
    <row r="2923" spans="4:5" ht="14.5" customHeight="1">
      <c r="D2923" s="72">
        <v>1327</v>
      </c>
      <c r="E2923" s="156">
        <v>3967.73</v>
      </c>
    </row>
    <row r="2924" spans="4:5" ht="14.5" customHeight="1">
      <c r="D2924" s="72">
        <v>1328</v>
      </c>
      <c r="E2924" s="156">
        <v>3970.72</v>
      </c>
    </row>
    <row r="2925" spans="4:5" ht="14.5" customHeight="1">
      <c r="D2925" s="72">
        <v>1328</v>
      </c>
      <c r="E2925" s="156">
        <v>3970.72</v>
      </c>
    </row>
    <row r="2926" spans="4:5" ht="14.5" customHeight="1">
      <c r="D2926" s="72">
        <v>1328</v>
      </c>
      <c r="E2926" s="156">
        <v>3970.72</v>
      </c>
    </row>
    <row r="2927" spans="4:5" ht="14.5" customHeight="1">
      <c r="D2927" s="72">
        <v>1329</v>
      </c>
      <c r="E2927" s="156">
        <v>3973.71</v>
      </c>
    </row>
    <row r="2928" spans="4:5" ht="14.5" customHeight="1">
      <c r="D2928" s="72">
        <v>1329</v>
      </c>
      <c r="E2928" s="156">
        <v>3973.71</v>
      </c>
    </row>
    <row r="2929" spans="4:5" ht="14.5" customHeight="1">
      <c r="D2929" s="72">
        <v>1330</v>
      </c>
      <c r="E2929" s="156">
        <v>3976.7</v>
      </c>
    </row>
    <row r="2930" spans="4:5" ht="14.5" customHeight="1">
      <c r="D2930" s="72">
        <v>1330</v>
      </c>
      <c r="E2930" s="156">
        <v>3976.7</v>
      </c>
    </row>
    <row r="2931" spans="4:5" ht="14.5" customHeight="1">
      <c r="D2931" s="72">
        <v>1331</v>
      </c>
      <c r="E2931" s="156">
        <v>3979.69</v>
      </c>
    </row>
    <row r="2932" spans="4:5" ht="14.5" customHeight="1">
      <c r="D2932" s="72">
        <v>1331</v>
      </c>
      <c r="E2932" s="156">
        <v>3979.69</v>
      </c>
    </row>
    <row r="2933" spans="4:5" ht="14.5" customHeight="1">
      <c r="D2933" s="72">
        <v>1332</v>
      </c>
      <c r="E2933" s="156">
        <v>3982.68</v>
      </c>
    </row>
    <row r="2934" spans="4:5" ht="14.5" customHeight="1">
      <c r="D2934" s="72">
        <v>1332</v>
      </c>
      <c r="E2934" s="156">
        <v>3982.68</v>
      </c>
    </row>
    <row r="2935" spans="4:5" ht="14.5" customHeight="1">
      <c r="D2935" s="72">
        <v>1333</v>
      </c>
      <c r="E2935" s="156">
        <v>3985.67</v>
      </c>
    </row>
    <row r="2936" spans="4:5" ht="14.5" customHeight="1">
      <c r="D2936" s="72">
        <v>1333</v>
      </c>
      <c r="E2936" s="156">
        <v>3985.67</v>
      </c>
    </row>
    <row r="2937" spans="4:5" ht="14.5" customHeight="1">
      <c r="D2937" s="72">
        <v>1333</v>
      </c>
      <c r="E2937" s="156">
        <v>3985.67</v>
      </c>
    </row>
    <row r="2938" spans="4:5" ht="14.5" customHeight="1">
      <c r="D2938" s="72">
        <v>1334</v>
      </c>
      <c r="E2938" s="156">
        <v>3988.66</v>
      </c>
    </row>
    <row r="2939" spans="4:5" ht="14.5" customHeight="1">
      <c r="D2939" s="72">
        <v>1334</v>
      </c>
      <c r="E2939" s="156">
        <v>3988.66</v>
      </c>
    </row>
    <row r="2940" spans="4:5" ht="14.5" customHeight="1">
      <c r="D2940" s="72">
        <v>1335</v>
      </c>
      <c r="E2940" s="156">
        <v>3991.65</v>
      </c>
    </row>
    <row r="2941" spans="4:5" ht="14.5" customHeight="1">
      <c r="D2941" s="72">
        <v>1335</v>
      </c>
      <c r="E2941" s="156">
        <v>3991.65</v>
      </c>
    </row>
    <row r="2942" spans="4:5" ht="14.5" customHeight="1">
      <c r="D2942" s="72">
        <v>1336</v>
      </c>
      <c r="E2942" s="156">
        <v>3994.64</v>
      </c>
    </row>
    <row r="2943" spans="4:5" ht="14.5" customHeight="1">
      <c r="D2943" s="72">
        <v>1336</v>
      </c>
      <c r="E2943" s="156">
        <v>3994.64</v>
      </c>
    </row>
    <row r="2944" spans="4:5" ht="14.5" customHeight="1">
      <c r="D2944" s="72">
        <v>1337</v>
      </c>
      <c r="E2944" s="156">
        <v>3997.63</v>
      </c>
    </row>
    <row r="2945" spans="4:5" ht="14.5" customHeight="1">
      <c r="D2945" s="72">
        <v>1337</v>
      </c>
      <c r="E2945" s="156">
        <v>3997.63</v>
      </c>
    </row>
    <row r="2946" spans="4:5" ht="14.5" customHeight="1">
      <c r="D2946" s="72">
        <v>1338</v>
      </c>
      <c r="E2946" s="156">
        <v>4000.62</v>
      </c>
    </row>
    <row r="2947" spans="4:5" ht="14.5" customHeight="1">
      <c r="D2947" s="72">
        <v>1338</v>
      </c>
      <c r="E2947" s="156">
        <v>4000.62</v>
      </c>
    </row>
    <row r="2948" spans="4:5" ht="14.5" customHeight="1">
      <c r="D2948" s="72">
        <v>1338</v>
      </c>
      <c r="E2948" s="156">
        <v>4000.62</v>
      </c>
    </row>
    <row r="2949" spans="4:5" ht="14.5" customHeight="1">
      <c r="D2949" s="72">
        <v>1339</v>
      </c>
      <c r="E2949" s="156">
        <v>4003.61</v>
      </c>
    </row>
    <row r="2950" spans="4:5" ht="14.5" customHeight="1">
      <c r="D2950" s="72">
        <v>1339</v>
      </c>
      <c r="E2950" s="156">
        <v>4003.61</v>
      </c>
    </row>
    <row r="2951" spans="4:5" ht="14.5" customHeight="1">
      <c r="D2951" s="72">
        <v>1340</v>
      </c>
      <c r="E2951" s="156">
        <v>4006.6</v>
      </c>
    </row>
    <row r="2952" spans="4:5" ht="14.5" customHeight="1">
      <c r="D2952" s="72">
        <v>1340</v>
      </c>
      <c r="E2952" s="156">
        <v>4006.6</v>
      </c>
    </row>
    <row r="2953" spans="4:5" ht="14.5" customHeight="1">
      <c r="D2953" s="72">
        <v>1341</v>
      </c>
      <c r="E2953" s="156">
        <v>4009.59</v>
      </c>
    </row>
    <row r="2954" spans="4:5" ht="14.5" customHeight="1">
      <c r="D2954" s="72">
        <v>1341</v>
      </c>
      <c r="E2954" s="156">
        <v>4009.59</v>
      </c>
    </row>
    <row r="2955" spans="4:5" ht="14.5" customHeight="1">
      <c r="D2955" s="72">
        <v>1342</v>
      </c>
      <c r="E2955" s="156">
        <v>4012.58</v>
      </c>
    </row>
    <row r="2956" spans="4:5" ht="14.5" customHeight="1">
      <c r="D2956" s="72">
        <v>1342</v>
      </c>
      <c r="E2956" s="156">
        <v>4012.58</v>
      </c>
    </row>
    <row r="2957" spans="4:5" ht="14.5" customHeight="1">
      <c r="D2957" s="72">
        <v>1343</v>
      </c>
      <c r="E2957" s="156">
        <v>4015.57</v>
      </c>
    </row>
    <row r="2958" spans="4:5" ht="14.5" customHeight="1">
      <c r="D2958" s="72">
        <v>1343</v>
      </c>
      <c r="E2958" s="156">
        <v>4015.57</v>
      </c>
    </row>
    <row r="2959" spans="4:5" ht="14.5" customHeight="1">
      <c r="D2959" s="72">
        <v>1343</v>
      </c>
      <c r="E2959" s="156">
        <v>4015.57</v>
      </c>
    </row>
    <row r="2960" spans="4:5" ht="14.5" customHeight="1">
      <c r="D2960" s="72">
        <v>1344</v>
      </c>
      <c r="E2960" s="156">
        <v>4018.56</v>
      </c>
    </row>
    <row r="2961" spans="4:5" ht="14.5" customHeight="1">
      <c r="D2961" s="72">
        <v>1344</v>
      </c>
      <c r="E2961" s="156">
        <v>4018.56</v>
      </c>
    </row>
    <row r="2962" spans="4:5" ht="14.5" customHeight="1">
      <c r="D2962" s="72">
        <v>1345</v>
      </c>
      <c r="E2962" s="156">
        <v>4021.55</v>
      </c>
    </row>
    <row r="2963" spans="4:5" ht="14.5" customHeight="1">
      <c r="D2963" s="72">
        <v>1345</v>
      </c>
      <c r="E2963" s="156">
        <v>4021.55</v>
      </c>
    </row>
    <row r="2964" spans="4:5" ht="14.5" customHeight="1">
      <c r="D2964" s="72">
        <v>1346</v>
      </c>
      <c r="E2964" s="156">
        <v>4024.54</v>
      </c>
    </row>
    <row r="2965" spans="4:5" ht="14.5" customHeight="1">
      <c r="D2965" s="72">
        <v>1346</v>
      </c>
      <c r="E2965" s="156">
        <v>4024.54</v>
      </c>
    </row>
    <row r="2966" spans="4:5" ht="14.5" customHeight="1">
      <c r="D2966" s="72">
        <v>1347</v>
      </c>
      <c r="E2966" s="156">
        <v>4027.53</v>
      </c>
    </row>
    <row r="2967" spans="4:5" ht="14.5" customHeight="1">
      <c r="D2967" s="72">
        <v>1347</v>
      </c>
      <c r="E2967" s="156">
        <v>4027.53</v>
      </c>
    </row>
    <row r="2968" spans="4:5" ht="14.5" customHeight="1">
      <c r="D2968" s="72">
        <v>1348</v>
      </c>
      <c r="E2968" s="156">
        <v>4030.52</v>
      </c>
    </row>
    <row r="2969" spans="4:5" ht="14.5" customHeight="1">
      <c r="D2969" s="72">
        <v>1348</v>
      </c>
      <c r="E2969" s="156">
        <v>4030.52</v>
      </c>
    </row>
    <row r="2970" spans="4:5" ht="14.5" customHeight="1">
      <c r="D2970" s="72">
        <v>1348</v>
      </c>
      <c r="E2970" s="156">
        <v>4030.52</v>
      </c>
    </row>
    <row r="2971" spans="4:5" ht="14.5" customHeight="1">
      <c r="D2971" s="72">
        <v>1349</v>
      </c>
      <c r="E2971" s="156">
        <v>4033.51</v>
      </c>
    </row>
    <row r="2972" spans="4:5" ht="14.5" customHeight="1">
      <c r="D2972" s="72">
        <v>1349</v>
      </c>
      <c r="E2972" s="156">
        <v>4033.51</v>
      </c>
    </row>
    <row r="2973" spans="4:5" ht="14.5" customHeight="1">
      <c r="D2973" s="72">
        <v>1350</v>
      </c>
      <c r="E2973" s="156">
        <v>4036.5</v>
      </c>
    </row>
    <row r="2974" spans="4:5" ht="14.5" customHeight="1">
      <c r="D2974" s="72">
        <v>1350</v>
      </c>
      <c r="E2974" s="156">
        <v>4036.5</v>
      </c>
    </row>
    <row r="2975" spans="4:5" ht="14.5" customHeight="1">
      <c r="D2975" s="72">
        <v>1351</v>
      </c>
      <c r="E2975" s="156">
        <v>4039.49</v>
      </c>
    </row>
    <row r="2976" spans="4:5" ht="14.5" customHeight="1">
      <c r="D2976" s="72">
        <v>1351</v>
      </c>
      <c r="E2976" s="156">
        <v>4039.49</v>
      </c>
    </row>
    <row r="2977" spans="4:5" ht="14.5" customHeight="1">
      <c r="D2977" s="72">
        <v>1352</v>
      </c>
      <c r="E2977" s="156">
        <v>4042.48</v>
      </c>
    </row>
    <row r="2978" spans="4:5" ht="14.5" customHeight="1">
      <c r="D2978" s="72">
        <v>1352</v>
      </c>
      <c r="E2978" s="156">
        <v>4042.48</v>
      </c>
    </row>
    <row r="2979" spans="4:5" ht="14.5" customHeight="1">
      <c r="D2979" s="72">
        <v>1353</v>
      </c>
      <c r="E2979" s="156">
        <v>4045.47</v>
      </c>
    </row>
    <row r="2980" spans="4:5" ht="14.5" customHeight="1">
      <c r="D2980" s="72">
        <v>1353</v>
      </c>
      <c r="E2980" s="156">
        <v>4045.47</v>
      </c>
    </row>
    <row r="2981" spans="4:5" ht="14.5" customHeight="1">
      <c r="D2981" s="72">
        <v>1353</v>
      </c>
      <c r="E2981" s="156">
        <v>4045.47</v>
      </c>
    </row>
    <row r="2982" spans="4:5" ht="14.5" customHeight="1">
      <c r="D2982" s="72">
        <v>1354</v>
      </c>
      <c r="E2982" s="156">
        <v>4048.46</v>
      </c>
    </row>
    <row r="2983" spans="4:5" ht="14.5" customHeight="1">
      <c r="D2983" s="72">
        <v>1354</v>
      </c>
      <c r="E2983" s="156">
        <v>4048.46</v>
      </c>
    </row>
    <row r="2984" spans="4:5" ht="14.5" customHeight="1">
      <c r="D2984" s="72">
        <v>1355</v>
      </c>
      <c r="E2984" s="156">
        <v>4051.45</v>
      </c>
    </row>
    <row r="2985" spans="4:5" ht="14.5" customHeight="1">
      <c r="D2985" s="72">
        <v>1355</v>
      </c>
      <c r="E2985" s="156">
        <v>4051.45</v>
      </c>
    </row>
    <row r="2986" spans="4:5" ht="14.5" customHeight="1">
      <c r="D2986" s="72">
        <v>1356</v>
      </c>
      <c r="E2986" s="156">
        <v>4054.44</v>
      </c>
    </row>
    <row r="2987" spans="4:5" ht="14.5" customHeight="1">
      <c r="D2987" s="72">
        <v>1356</v>
      </c>
      <c r="E2987" s="156">
        <v>4054.44</v>
      </c>
    </row>
    <row r="2988" spans="4:5" ht="14.5" customHeight="1">
      <c r="D2988" s="72">
        <v>1357</v>
      </c>
      <c r="E2988" s="156">
        <v>4057.43</v>
      </c>
    </row>
    <row r="2989" spans="4:5" ht="14.5" customHeight="1">
      <c r="D2989" s="72">
        <v>1357</v>
      </c>
      <c r="E2989" s="156">
        <v>4057.43</v>
      </c>
    </row>
    <row r="2990" spans="4:5" ht="14.5" customHeight="1">
      <c r="D2990" s="72">
        <v>1358</v>
      </c>
      <c r="E2990" s="156">
        <v>4060.42</v>
      </c>
    </row>
    <row r="2991" spans="4:5" ht="14.5" customHeight="1">
      <c r="D2991" s="72">
        <v>1358</v>
      </c>
      <c r="E2991" s="156">
        <v>4060.42</v>
      </c>
    </row>
    <row r="2992" spans="4:5" ht="14.5" customHeight="1">
      <c r="D2992" s="72">
        <v>1358</v>
      </c>
      <c r="E2992" s="156">
        <v>4060.42</v>
      </c>
    </row>
    <row r="2993" spans="4:5" ht="14.5" customHeight="1">
      <c r="D2993" s="72">
        <v>1359</v>
      </c>
      <c r="E2993" s="156">
        <v>4063.41</v>
      </c>
    </row>
    <row r="2994" spans="4:5" ht="14.5" customHeight="1">
      <c r="D2994" s="72">
        <v>1359</v>
      </c>
      <c r="E2994" s="156">
        <v>4063.41</v>
      </c>
    </row>
    <row r="2995" spans="4:5" ht="14.5" customHeight="1">
      <c r="D2995" s="72">
        <v>1360</v>
      </c>
      <c r="E2995" s="156">
        <v>4066.4</v>
      </c>
    </row>
    <row r="2996" spans="4:5" ht="14.5" customHeight="1">
      <c r="D2996" s="72">
        <v>1360</v>
      </c>
      <c r="E2996" s="156">
        <v>4066.4</v>
      </c>
    </row>
    <row r="2997" spans="4:5" ht="14.5" customHeight="1">
      <c r="D2997" s="72">
        <v>1361</v>
      </c>
      <c r="E2997" s="156">
        <v>4069.39</v>
      </c>
    </row>
    <row r="2998" spans="4:5" ht="14.5" customHeight="1">
      <c r="D2998" s="72">
        <v>1361</v>
      </c>
      <c r="E2998" s="156">
        <v>4069.39</v>
      </c>
    </row>
    <row r="2999" spans="4:5" ht="14.5" customHeight="1">
      <c r="D2999" s="72">
        <v>1362</v>
      </c>
      <c r="E2999" s="156">
        <v>4072.38</v>
      </c>
    </row>
    <row r="3000" spans="4:5" ht="14.5" customHeight="1">
      <c r="D3000" s="72">
        <v>1362</v>
      </c>
      <c r="E3000" s="156">
        <v>4072.38</v>
      </c>
    </row>
    <row r="3001" spans="4:5" ht="14.5" customHeight="1">
      <c r="D3001" s="72">
        <v>1363</v>
      </c>
      <c r="E3001" s="156">
        <v>4075.37</v>
      </c>
    </row>
    <row r="3002" spans="4:5" ht="14.5" customHeight="1">
      <c r="D3002" s="72">
        <v>1363</v>
      </c>
      <c r="E3002" s="156">
        <v>4075.37</v>
      </c>
    </row>
    <row r="3003" spans="4:5" ht="14.5" customHeight="1">
      <c r="D3003" s="72">
        <v>1363</v>
      </c>
      <c r="E3003" s="156">
        <v>4075.37</v>
      </c>
    </row>
    <row r="3004" spans="4:5" ht="14.5" customHeight="1">
      <c r="D3004" s="72">
        <v>1364</v>
      </c>
      <c r="E3004" s="156">
        <v>4078.36</v>
      </c>
    </row>
    <row r="3005" spans="4:5" ht="14.5" customHeight="1">
      <c r="D3005" s="72">
        <v>1364</v>
      </c>
      <c r="E3005" s="156">
        <v>4078.36</v>
      </c>
    </row>
    <row r="3006" spans="4:5" ht="14.5" customHeight="1">
      <c r="D3006" s="72">
        <v>1365</v>
      </c>
      <c r="E3006" s="156">
        <v>4081.35</v>
      </c>
    </row>
    <row r="3007" spans="4:5" ht="14.5" customHeight="1">
      <c r="D3007" s="72">
        <v>1365</v>
      </c>
      <c r="E3007" s="156">
        <v>4081.35</v>
      </c>
    </row>
    <row r="3008" spans="4:5" ht="14.5" customHeight="1">
      <c r="D3008" s="72">
        <v>1366</v>
      </c>
      <c r="E3008" s="156">
        <v>4084.34</v>
      </c>
    </row>
    <row r="3009" spans="4:5" ht="14.5" customHeight="1">
      <c r="D3009" s="72">
        <v>1366</v>
      </c>
      <c r="E3009" s="156">
        <v>4084.34</v>
      </c>
    </row>
    <row r="3010" spans="4:5" ht="14.5" customHeight="1">
      <c r="D3010" s="72">
        <v>1367</v>
      </c>
      <c r="E3010" s="156">
        <v>4087.33</v>
      </c>
    </row>
    <row r="3011" spans="4:5" ht="14.5" customHeight="1">
      <c r="D3011" s="72">
        <v>1367</v>
      </c>
      <c r="E3011" s="156">
        <v>4087.33</v>
      </c>
    </row>
    <row r="3012" spans="4:5" ht="14.5" customHeight="1">
      <c r="D3012" s="72">
        <v>1367</v>
      </c>
      <c r="E3012" s="156">
        <v>4087.33</v>
      </c>
    </row>
    <row r="3013" spans="4:5" ht="14.5" customHeight="1">
      <c r="D3013" s="72">
        <v>1368</v>
      </c>
      <c r="E3013" s="156">
        <v>4090.32</v>
      </c>
    </row>
    <row r="3014" spans="4:5" ht="14.5" customHeight="1">
      <c r="D3014" s="72">
        <v>1368</v>
      </c>
      <c r="E3014" s="156">
        <v>4090.32</v>
      </c>
    </row>
    <row r="3015" spans="4:5" ht="14.5" customHeight="1">
      <c r="D3015" s="72">
        <v>1369</v>
      </c>
      <c r="E3015" s="156">
        <v>4093.31</v>
      </c>
    </row>
    <row r="3016" spans="4:5" ht="14.5" customHeight="1">
      <c r="D3016" s="72">
        <v>1369</v>
      </c>
      <c r="E3016" s="156">
        <v>4093.31</v>
      </c>
    </row>
    <row r="3017" spans="4:5" ht="14.5" customHeight="1">
      <c r="D3017" s="72">
        <v>1370</v>
      </c>
      <c r="E3017" s="156">
        <v>4096.3</v>
      </c>
    </row>
    <row r="3018" spans="4:5" ht="14.5" customHeight="1">
      <c r="D3018" s="72">
        <v>1370</v>
      </c>
      <c r="E3018" s="156">
        <v>4096.3</v>
      </c>
    </row>
    <row r="3019" spans="4:5" ht="14.5" customHeight="1">
      <c r="D3019" s="72">
        <v>1371</v>
      </c>
      <c r="E3019" s="156">
        <v>4099.29</v>
      </c>
    </row>
    <row r="3020" spans="4:5" ht="14.5" customHeight="1">
      <c r="D3020" s="72">
        <v>1371</v>
      </c>
      <c r="E3020" s="156">
        <v>4099.29</v>
      </c>
    </row>
    <row r="3021" spans="4:5" ht="14.5" customHeight="1">
      <c r="D3021" s="72">
        <v>1372</v>
      </c>
      <c r="E3021" s="156">
        <v>4102.28</v>
      </c>
    </row>
    <row r="3022" spans="4:5" ht="14.5" customHeight="1">
      <c r="D3022" s="72">
        <v>1372</v>
      </c>
      <c r="E3022" s="156">
        <v>4102.28</v>
      </c>
    </row>
    <row r="3023" spans="4:5" ht="14.5" customHeight="1">
      <c r="D3023" s="72">
        <v>1372</v>
      </c>
      <c r="E3023" s="156">
        <v>4102.28</v>
      </c>
    </row>
    <row r="3024" spans="4:5" ht="14.5" customHeight="1">
      <c r="D3024" s="72">
        <v>1373</v>
      </c>
      <c r="E3024" s="156">
        <v>4105.2700000000004</v>
      </c>
    </row>
    <row r="3025" spans="4:5" ht="14.5" customHeight="1">
      <c r="D3025" s="72">
        <v>1373</v>
      </c>
      <c r="E3025" s="156">
        <v>4105.2700000000004</v>
      </c>
    </row>
    <row r="3026" spans="4:5" ht="14.5" customHeight="1">
      <c r="D3026" s="72">
        <v>1374</v>
      </c>
      <c r="E3026" s="156">
        <v>4108.26</v>
      </c>
    </row>
    <row r="3027" spans="4:5" ht="14.5" customHeight="1">
      <c r="D3027" s="72">
        <v>1374</v>
      </c>
      <c r="E3027" s="156">
        <v>4108.26</v>
      </c>
    </row>
    <row r="3028" spans="4:5" ht="14.5" customHeight="1">
      <c r="D3028" s="72">
        <v>1375</v>
      </c>
      <c r="E3028" s="156">
        <v>4111.25</v>
      </c>
    </row>
    <row r="3029" spans="4:5" ht="14.5" customHeight="1">
      <c r="D3029" s="72">
        <v>1375</v>
      </c>
      <c r="E3029" s="156">
        <v>4111.25</v>
      </c>
    </row>
    <row r="3030" spans="4:5" ht="14.5" customHeight="1">
      <c r="D3030" s="72">
        <v>1376</v>
      </c>
      <c r="E3030" s="156">
        <v>4114.24</v>
      </c>
    </row>
    <row r="3031" spans="4:5" ht="14.5" customHeight="1">
      <c r="D3031" s="72">
        <v>1376</v>
      </c>
      <c r="E3031" s="156">
        <v>4114.24</v>
      </c>
    </row>
    <row r="3032" spans="4:5" ht="14.5" customHeight="1">
      <c r="D3032" s="72">
        <v>1377</v>
      </c>
      <c r="E3032" s="156">
        <v>4117.2299999999996</v>
      </c>
    </row>
    <row r="3033" spans="4:5" ht="14.5" customHeight="1">
      <c r="D3033" s="72">
        <v>1377</v>
      </c>
      <c r="E3033" s="156">
        <v>4117.2299999999996</v>
      </c>
    </row>
    <row r="3034" spans="4:5" ht="14.5" customHeight="1">
      <c r="D3034" s="72">
        <v>1377</v>
      </c>
      <c r="E3034" s="156">
        <v>4117.2299999999996</v>
      </c>
    </row>
    <row r="3035" spans="4:5" ht="14.5" customHeight="1">
      <c r="D3035" s="72">
        <v>1378</v>
      </c>
      <c r="E3035" s="156">
        <v>4120.22</v>
      </c>
    </row>
    <row r="3036" spans="4:5" ht="14.5" customHeight="1">
      <c r="D3036" s="72">
        <v>1378</v>
      </c>
      <c r="E3036" s="156">
        <v>4120.22</v>
      </c>
    </row>
    <row r="3037" spans="4:5" ht="14.5" customHeight="1">
      <c r="D3037" s="72">
        <v>1379</v>
      </c>
      <c r="E3037" s="156">
        <v>4123.21</v>
      </c>
    </row>
    <row r="3038" spans="4:5" ht="14.5" customHeight="1">
      <c r="D3038" s="72">
        <v>1379</v>
      </c>
      <c r="E3038" s="156">
        <v>4123.21</v>
      </c>
    </row>
    <row r="3039" spans="4:5" ht="14.5" customHeight="1">
      <c r="D3039" s="72">
        <v>1380</v>
      </c>
      <c r="E3039" s="156">
        <v>4126.2</v>
      </c>
    </row>
    <row r="3040" spans="4:5" ht="14.5" customHeight="1">
      <c r="D3040" s="72">
        <v>1380</v>
      </c>
      <c r="E3040" s="156">
        <v>4126.2</v>
      </c>
    </row>
    <row r="3041" spans="4:5" ht="14.5" customHeight="1">
      <c r="D3041" s="72">
        <v>1381</v>
      </c>
      <c r="E3041" s="156">
        <v>4129.1899999999996</v>
      </c>
    </row>
    <row r="3042" spans="4:5" ht="14.5" customHeight="1">
      <c r="D3042" s="72">
        <v>1381</v>
      </c>
      <c r="E3042" s="156">
        <v>4129.1899999999996</v>
      </c>
    </row>
    <row r="3043" spans="4:5" ht="14.5" customHeight="1">
      <c r="D3043" s="72">
        <v>1382</v>
      </c>
      <c r="E3043" s="156">
        <v>4132.18</v>
      </c>
    </row>
    <row r="3044" spans="4:5" ht="14.5" customHeight="1">
      <c r="D3044" s="72">
        <v>1382</v>
      </c>
      <c r="E3044" s="156">
        <v>4132.18</v>
      </c>
    </row>
    <row r="3045" spans="4:5" ht="14.5" customHeight="1">
      <c r="D3045" s="72">
        <v>1382</v>
      </c>
      <c r="E3045" s="156">
        <v>4132.18</v>
      </c>
    </row>
    <row r="3046" spans="4:5" ht="14.5" customHeight="1">
      <c r="D3046" s="72">
        <v>1383</v>
      </c>
      <c r="E3046" s="156">
        <v>4135.17</v>
      </c>
    </row>
    <row r="3047" spans="4:5" ht="14.5" customHeight="1">
      <c r="D3047" s="72">
        <v>1383</v>
      </c>
      <c r="E3047" s="156">
        <v>4135.17</v>
      </c>
    </row>
    <row r="3048" spans="4:5" ht="14.5" customHeight="1">
      <c r="D3048" s="72">
        <v>1384</v>
      </c>
      <c r="E3048" s="156">
        <v>4138.16</v>
      </c>
    </row>
    <row r="3049" spans="4:5" ht="14.5" customHeight="1">
      <c r="D3049" s="72">
        <v>1384</v>
      </c>
      <c r="E3049" s="156">
        <v>4138.16</v>
      </c>
    </row>
    <row r="3050" spans="4:5" ht="14.5" customHeight="1">
      <c r="D3050" s="72">
        <v>1385</v>
      </c>
      <c r="E3050" s="156">
        <v>4141.1499999999996</v>
      </c>
    </row>
    <row r="3051" spans="4:5" ht="14.5" customHeight="1">
      <c r="D3051" s="72">
        <v>1385</v>
      </c>
      <c r="E3051" s="156">
        <v>4141.1499999999996</v>
      </c>
    </row>
    <row r="3052" spans="4:5" ht="14.5" customHeight="1">
      <c r="D3052" s="72">
        <v>1386</v>
      </c>
      <c r="E3052" s="156">
        <v>4144.1400000000003</v>
      </c>
    </row>
    <row r="3053" spans="4:5" ht="14.5" customHeight="1">
      <c r="D3053" s="72">
        <v>1386</v>
      </c>
      <c r="E3053" s="156">
        <v>4144.1400000000003</v>
      </c>
    </row>
    <row r="3054" spans="4:5" ht="14.5" customHeight="1">
      <c r="D3054" s="72">
        <v>1387</v>
      </c>
      <c r="E3054" s="156">
        <v>4147.13</v>
      </c>
    </row>
    <row r="3055" spans="4:5" ht="14.5" customHeight="1">
      <c r="D3055" s="72">
        <v>1387</v>
      </c>
      <c r="E3055" s="156">
        <v>4147.13</v>
      </c>
    </row>
    <row r="3056" spans="4:5" ht="14.5" customHeight="1">
      <c r="D3056" s="72">
        <v>1387</v>
      </c>
      <c r="E3056" s="156">
        <v>4147.13</v>
      </c>
    </row>
    <row r="3057" spans="4:5" ht="14.5" customHeight="1">
      <c r="D3057" s="72">
        <v>1388</v>
      </c>
      <c r="E3057" s="156">
        <v>4150.12</v>
      </c>
    </row>
    <row r="3058" spans="4:5" ht="14.5" customHeight="1">
      <c r="D3058" s="72">
        <v>1388</v>
      </c>
      <c r="E3058" s="156">
        <v>4150.12</v>
      </c>
    </row>
    <row r="3059" spans="4:5" ht="14.5" customHeight="1">
      <c r="D3059" s="72">
        <v>1389</v>
      </c>
      <c r="E3059" s="156">
        <v>4153.1099999999997</v>
      </c>
    </row>
    <row r="3060" spans="4:5" ht="14.5" customHeight="1">
      <c r="D3060" s="72">
        <v>1389</v>
      </c>
      <c r="E3060" s="156">
        <v>4153.1099999999997</v>
      </c>
    </row>
    <row r="3061" spans="4:5" ht="14.5" customHeight="1">
      <c r="D3061" s="72">
        <v>1390</v>
      </c>
      <c r="E3061" s="156">
        <v>4156.1000000000004</v>
      </c>
    </row>
    <row r="3062" spans="4:5" ht="14.5" customHeight="1">
      <c r="D3062" s="72">
        <v>1390</v>
      </c>
      <c r="E3062" s="156">
        <v>4156.1000000000004</v>
      </c>
    </row>
    <row r="3063" spans="4:5" ht="14.5" customHeight="1">
      <c r="D3063" s="72">
        <v>1391</v>
      </c>
      <c r="E3063" s="156">
        <v>4159.09</v>
      </c>
    </row>
    <row r="3064" spans="4:5" ht="14.5" customHeight="1">
      <c r="D3064" s="72">
        <v>1391</v>
      </c>
      <c r="E3064" s="156">
        <v>4159.09</v>
      </c>
    </row>
    <row r="3065" spans="4:5" ht="14.5" customHeight="1">
      <c r="D3065" s="72">
        <v>1392</v>
      </c>
      <c r="E3065" s="156">
        <v>4162.08</v>
      </c>
    </row>
    <row r="3066" spans="4:5" ht="14.5" customHeight="1">
      <c r="D3066" s="72">
        <v>1392</v>
      </c>
      <c r="E3066" s="156">
        <v>4162.08</v>
      </c>
    </row>
    <row r="3067" spans="4:5" ht="14.5" customHeight="1">
      <c r="D3067" s="72">
        <v>1392</v>
      </c>
      <c r="E3067" s="156">
        <v>4162.08</v>
      </c>
    </row>
    <row r="3068" spans="4:5" ht="14.5" customHeight="1">
      <c r="D3068" s="72">
        <v>1393</v>
      </c>
      <c r="E3068" s="156">
        <v>4165.07</v>
      </c>
    </row>
    <row r="3069" spans="4:5" ht="14.5" customHeight="1">
      <c r="D3069" s="72">
        <v>1393</v>
      </c>
      <c r="E3069" s="156">
        <v>4165.07</v>
      </c>
    </row>
    <row r="3070" spans="4:5" ht="14.5" customHeight="1">
      <c r="D3070" s="72">
        <v>1394</v>
      </c>
      <c r="E3070" s="156">
        <v>4168.0600000000004</v>
      </c>
    </row>
    <row r="3071" spans="4:5" ht="14.5" customHeight="1">
      <c r="D3071" s="72">
        <v>1394</v>
      </c>
      <c r="E3071" s="156">
        <v>4168.0600000000004</v>
      </c>
    </row>
    <row r="3072" spans="4:5" ht="14.5" customHeight="1">
      <c r="D3072" s="72">
        <v>1395</v>
      </c>
      <c r="E3072" s="156">
        <v>4171.05</v>
      </c>
    </row>
    <row r="3073" spans="4:5" ht="14.5" customHeight="1">
      <c r="D3073" s="72">
        <v>1395</v>
      </c>
      <c r="E3073" s="156">
        <v>4171.05</v>
      </c>
    </row>
    <row r="3074" spans="4:5" ht="14.5" customHeight="1">
      <c r="D3074" s="72">
        <v>1396</v>
      </c>
      <c r="E3074" s="156">
        <v>4174.04</v>
      </c>
    </row>
    <row r="3075" spans="4:5" ht="14.5" customHeight="1">
      <c r="D3075" s="72">
        <v>1396</v>
      </c>
      <c r="E3075" s="156">
        <v>4174.04</v>
      </c>
    </row>
    <row r="3076" spans="4:5" ht="14.5" customHeight="1">
      <c r="D3076" s="72">
        <v>1397</v>
      </c>
      <c r="E3076" s="156">
        <v>4177.03</v>
      </c>
    </row>
    <row r="3077" spans="4:5" ht="14.5" customHeight="1">
      <c r="D3077" s="72">
        <v>1397</v>
      </c>
      <c r="E3077" s="156">
        <v>4177.03</v>
      </c>
    </row>
    <row r="3078" spans="4:5" ht="14.5" customHeight="1">
      <c r="D3078" s="72">
        <v>1397</v>
      </c>
      <c r="E3078" s="156">
        <v>4177.03</v>
      </c>
    </row>
    <row r="3079" spans="4:5" ht="14.5" customHeight="1">
      <c r="D3079" s="72">
        <v>1398</v>
      </c>
      <c r="E3079" s="156">
        <v>4180.0200000000004</v>
      </c>
    </row>
    <row r="3080" spans="4:5" ht="14.5" customHeight="1">
      <c r="D3080" s="72">
        <v>1398</v>
      </c>
      <c r="E3080" s="156">
        <v>4180.0200000000004</v>
      </c>
    </row>
    <row r="3081" spans="4:5" ht="14.5" customHeight="1">
      <c r="D3081" s="72">
        <v>1399</v>
      </c>
      <c r="E3081" s="156">
        <v>4183.01</v>
      </c>
    </row>
    <row r="3082" spans="4:5" ht="14.5" customHeight="1">
      <c r="D3082" s="72">
        <v>1399</v>
      </c>
      <c r="E3082" s="156">
        <v>4183.01</v>
      </c>
    </row>
    <row r="3083" spans="4:5" ht="14.5" customHeight="1">
      <c r="D3083" s="72">
        <v>1400</v>
      </c>
      <c r="E3083" s="156">
        <v>4186</v>
      </c>
    </row>
    <row r="3084" spans="4:5" ht="14.5" customHeight="1">
      <c r="D3084" s="72">
        <v>1400</v>
      </c>
      <c r="E3084" s="156">
        <v>4186</v>
      </c>
    </row>
    <row r="3085" spans="4:5" ht="14.5" customHeight="1">
      <c r="D3085" s="72">
        <v>1401</v>
      </c>
      <c r="E3085" s="156">
        <v>4188.99</v>
      </c>
    </row>
    <row r="3086" spans="4:5" ht="14.5" customHeight="1">
      <c r="D3086" s="72">
        <v>1401</v>
      </c>
      <c r="E3086" s="156">
        <v>4188.99</v>
      </c>
    </row>
    <row r="3087" spans="4:5" ht="14.5" customHeight="1">
      <c r="D3087" s="72">
        <v>1402</v>
      </c>
      <c r="E3087" s="156">
        <v>4191.9799999999996</v>
      </c>
    </row>
    <row r="3088" spans="4:5" ht="14.5" customHeight="1">
      <c r="D3088" s="72">
        <v>1402</v>
      </c>
      <c r="E3088" s="156">
        <v>4191.9799999999996</v>
      </c>
    </row>
    <row r="3089" spans="4:5" ht="14.5" customHeight="1">
      <c r="D3089" s="72">
        <v>1402</v>
      </c>
      <c r="E3089" s="156">
        <v>4191.9799999999996</v>
      </c>
    </row>
    <row r="3090" spans="4:5" ht="14.5" customHeight="1">
      <c r="D3090" s="72">
        <v>1403</v>
      </c>
      <c r="E3090" s="156">
        <v>4194.97</v>
      </c>
    </row>
    <row r="3091" spans="4:5" ht="14.5" customHeight="1">
      <c r="D3091" s="72">
        <v>1403</v>
      </c>
      <c r="E3091" s="156">
        <v>4194.97</v>
      </c>
    </row>
    <row r="3092" spans="4:5" ht="14.5" customHeight="1">
      <c r="D3092" s="72">
        <v>1404</v>
      </c>
      <c r="E3092" s="156">
        <v>4197.96</v>
      </c>
    </row>
    <row r="3093" spans="4:5" ht="14.5" customHeight="1">
      <c r="D3093" s="72">
        <v>1404</v>
      </c>
      <c r="E3093" s="156">
        <v>4197.96</v>
      </c>
    </row>
    <row r="3094" spans="4:5" ht="14.5" customHeight="1">
      <c r="D3094" s="72">
        <v>1405</v>
      </c>
      <c r="E3094" s="156">
        <v>4200.95</v>
      </c>
    </row>
    <row r="3095" spans="4:5" ht="14.5" customHeight="1">
      <c r="D3095" s="72">
        <v>1405</v>
      </c>
      <c r="E3095" s="156">
        <v>4200.95</v>
      </c>
    </row>
    <row r="3096" spans="4:5" ht="14.5" customHeight="1">
      <c r="D3096" s="72">
        <v>1406</v>
      </c>
      <c r="E3096" s="156">
        <v>4203.9399999999996</v>
      </c>
    </row>
    <row r="3097" spans="4:5" ht="14.5" customHeight="1">
      <c r="D3097" s="72">
        <v>1406</v>
      </c>
      <c r="E3097" s="156">
        <v>4203.9399999999996</v>
      </c>
    </row>
    <row r="3098" spans="4:5" ht="14.5" customHeight="1">
      <c r="D3098" s="72">
        <v>1407</v>
      </c>
      <c r="E3098" s="156">
        <v>4206.93</v>
      </c>
    </row>
    <row r="3099" spans="4:5" ht="14.5" customHeight="1">
      <c r="D3099" s="72">
        <v>1407</v>
      </c>
      <c r="E3099" s="156">
        <v>4206.93</v>
      </c>
    </row>
    <row r="3100" spans="4:5" ht="14.5" customHeight="1">
      <c r="D3100" s="72">
        <v>1407</v>
      </c>
      <c r="E3100" s="156">
        <v>4206.93</v>
      </c>
    </row>
    <row r="3101" spans="4:5" ht="14.5" customHeight="1">
      <c r="D3101" s="72">
        <v>1408</v>
      </c>
      <c r="E3101" s="156">
        <v>4209.92</v>
      </c>
    </row>
    <row r="3102" spans="4:5" ht="14.5" customHeight="1">
      <c r="D3102" s="72">
        <v>1408</v>
      </c>
      <c r="E3102" s="156">
        <v>4209.92</v>
      </c>
    </row>
    <row r="3103" spans="4:5" ht="14.5" customHeight="1">
      <c r="D3103" s="72">
        <v>1409</v>
      </c>
      <c r="E3103" s="156">
        <v>4212.91</v>
      </c>
    </row>
    <row r="3104" spans="4:5" ht="14.5" customHeight="1">
      <c r="D3104" s="72">
        <v>1409</v>
      </c>
      <c r="E3104" s="156">
        <v>4212.91</v>
      </c>
    </row>
    <row r="3105" spans="4:5" ht="14.5" customHeight="1">
      <c r="D3105" s="72">
        <v>1410</v>
      </c>
      <c r="E3105" s="156">
        <v>4215.8999999999996</v>
      </c>
    </row>
    <row r="3106" spans="4:5" ht="14.5" customHeight="1">
      <c r="D3106" s="72">
        <v>1410</v>
      </c>
      <c r="E3106" s="156">
        <v>4215.8999999999996</v>
      </c>
    </row>
    <row r="3107" spans="4:5" ht="14.5" customHeight="1">
      <c r="D3107" s="72">
        <v>1411</v>
      </c>
      <c r="E3107" s="156">
        <v>4218.8900000000003</v>
      </c>
    </row>
    <row r="3108" spans="4:5" ht="14.5" customHeight="1">
      <c r="D3108" s="72">
        <v>1411</v>
      </c>
      <c r="E3108" s="156">
        <v>4218.8900000000003</v>
      </c>
    </row>
    <row r="3109" spans="4:5" ht="14.5" customHeight="1">
      <c r="D3109" s="72">
        <v>1412</v>
      </c>
      <c r="E3109" s="156">
        <v>4221.88</v>
      </c>
    </row>
    <row r="3110" spans="4:5" ht="14.5" customHeight="1">
      <c r="D3110" s="72">
        <v>1412</v>
      </c>
      <c r="E3110" s="156">
        <v>4221.88</v>
      </c>
    </row>
    <row r="3111" spans="4:5" ht="14.5" customHeight="1">
      <c r="D3111" s="72">
        <v>1412</v>
      </c>
      <c r="E3111" s="156">
        <v>4221.88</v>
      </c>
    </row>
    <row r="3112" spans="4:5" ht="14.5" customHeight="1">
      <c r="D3112" s="72">
        <v>1413</v>
      </c>
      <c r="E3112" s="156">
        <v>4224.87</v>
      </c>
    </row>
    <row r="3113" spans="4:5" ht="14.5" customHeight="1">
      <c r="D3113" s="72">
        <v>1413</v>
      </c>
      <c r="E3113" s="156">
        <v>4224.87</v>
      </c>
    </row>
    <row r="3114" spans="4:5" ht="14.5" customHeight="1">
      <c r="D3114" s="72">
        <v>1414</v>
      </c>
      <c r="E3114" s="156">
        <v>4227.8599999999997</v>
      </c>
    </row>
    <row r="3115" spans="4:5" ht="14.5" customHeight="1">
      <c r="D3115" s="72">
        <v>1414</v>
      </c>
      <c r="E3115" s="156">
        <v>4227.8599999999997</v>
      </c>
    </row>
    <row r="3116" spans="4:5" ht="14.5" customHeight="1">
      <c r="D3116" s="72">
        <v>1415</v>
      </c>
      <c r="E3116" s="156">
        <v>4230.8500000000004</v>
      </c>
    </row>
    <row r="3117" spans="4:5" ht="14.5" customHeight="1">
      <c r="D3117" s="72">
        <v>1415</v>
      </c>
      <c r="E3117" s="156">
        <v>4230.8500000000004</v>
      </c>
    </row>
    <row r="3118" spans="4:5" ht="14.5" customHeight="1">
      <c r="D3118" s="72">
        <v>1416</v>
      </c>
      <c r="E3118" s="156">
        <v>4233.84</v>
      </c>
    </row>
    <row r="3119" spans="4:5" ht="14.5" customHeight="1">
      <c r="D3119" s="72">
        <v>1416</v>
      </c>
      <c r="E3119" s="156">
        <v>4233.84</v>
      </c>
    </row>
    <row r="3120" spans="4:5" ht="14.5" customHeight="1">
      <c r="D3120" s="72">
        <v>1417</v>
      </c>
      <c r="E3120" s="156">
        <v>4236.83</v>
      </c>
    </row>
    <row r="3121" spans="4:5" ht="14.5" customHeight="1">
      <c r="D3121" s="72">
        <v>1417</v>
      </c>
      <c r="E3121" s="156">
        <v>4236.83</v>
      </c>
    </row>
    <row r="3122" spans="4:5" ht="14.5" customHeight="1">
      <c r="D3122" s="72">
        <v>1417</v>
      </c>
      <c r="E3122" s="156">
        <v>4236.83</v>
      </c>
    </row>
    <row r="3123" spans="4:5" ht="14.5" customHeight="1">
      <c r="D3123" s="72">
        <v>1418</v>
      </c>
      <c r="E3123" s="156">
        <v>4239.82</v>
      </c>
    </row>
    <row r="3124" spans="4:5" ht="14.5" customHeight="1">
      <c r="D3124" s="72">
        <v>1418</v>
      </c>
      <c r="E3124" s="156">
        <v>4239.82</v>
      </c>
    </row>
    <row r="3125" spans="4:5" ht="14.5" customHeight="1">
      <c r="D3125" s="72">
        <v>1419</v>
      </c>
      <c r="E3125" s="156">
        <v>4242.8100000000004</v>
      </c>
    </row>
    <row r="3126" spans="4:5" ht="14.5" customHeight="1">
      <c r="D3126" s="72">
        <v>1419</v>
      </c>
      <c r="E3126" s="156">
        <v>4242.8100000000004</v>
      </c>
    </row>
    <row r="3127" spans="4:5" ht="14.5" customHeight="1">
      <c r="D3127" s="72">
        <v>1420</v>
      </c>
      <c r="E3127" s="156">
        <v>4245.8</v>
      </c>
    </row>
    <row r="3128" spans="4:5" ht="14.5" customHeight="1">
      <c r="D3128" s="72">
        <v>1420</v>
      </c>
      <c r="E3128" s="156">
        <v>4245.8</v>
      </c>
    </row>
    <row r="3129" spans="4:5" ht="14.5" customHeight="1">
      <c r="D3129" s="72">
        <v>1421</v>
      </c>
      <c r="E3129" s="156">
        <v>4248.79</v>
      </c>
    </row>
    <row r="3130" spans="4:5" ht="14.5" customHeight="1">
      <c r="D3130" s="72">
        <v>1421</v>
      </c>
      <c r="E3130" s="156">
        <v>4248.79</v>
      </c>
    </row>
    <row r="3131" spans="4:5" ht="14.5" customHeight="1">
      <c r="D3131" s="72">
        <v>1422</v>
      </c>
      <c r="E3131" s="156">
        <v>4251.78</v>
      </c>
    </row>
    <row r="3132" spans="4:5" ht="14.5" customHeight="1">
      <c r="D3132" s="72">
        <v>1422</v>
      </c>
      <c r="E3132" s="156">
        <v>4251.78</v>
      </c>
    </row>
    <row r="3133" spans="4:5" ht="14.5" customHeight="1">
      <c r="D3133" s="72">
        <v>1422</v>
      </c>
      <c r="E3133" s="156">
        <v>4251.78</v>
      </c>
    </row>
    <row r="3134" spans="4:5" ht="14.5" customHeight="1">
      <c r="D3134" s="72">
        <v>1423</v>
      </c>
      <c r="E3134" s="156">
        <v>4254.7700000000004</v>
      </c>
    </row>
    <row r="3135" spans="4:5" ht="14.5" customHeight="1">
      <c r="D3135" s="72">
        <v>1423</v>
      </c>
      <c r="E3135" s="156">
        <v>4254.7700000000004</v>
      </c>
    </row>
    <row r="3136" spans="4:5" ht="14.5" customHeight="1">
      <c r="D3136" s="72">
        <v>1424</v>
      </c>
      <c r="E3136" s="156">
        <v>4257.76</v>
      </c>
    </row>
    <row r="3137" spans="4:5" ht="14.5" customHeight="1">
      <c r="D3137" s="72">
        <v>1424</v>
      </c>
      <c r="E3137" s="156">
        <v>4257.76</v>
      </c>
    </row>
    <row r="3138" spans="4:5" ht="14.5" customHeight="1">
      <c r="D3138" s="72">
        <v>1425</v>
      </c>
      <c r="E3138" s="156">
        <v>4260.75</v>
      </c>
    </row>
    <row r="3139" spans="4:5" ht="14.5" customHeight="1">
      <c r="D3139" s="72">
        <v>1425</v>
      </c>
      <c r="E3139" s="156">
        <v>4260.75</v>
      </c>
    </row>
    <row r="3140" spans="4:5" ht="14.5" customHeight="1">
      <c r="D3140" s="72">
        <v>1426</v>
      </c>
      <c r="E3140" s="156">
        <v>4263.74</v>
      </c>
    </row>
    <row r="3141" spans="4:5" ht="14.5" customHeight="1">
      <c r="D3141" s="72">
        <v>1426</v>
      </c>
      <c r="E3141" s="156">
        <v>4263.74</v>
      </c>
    </row>
    <row r="3142" spans="4:5" ht="14.5" customHeight="1">
      <c r="D3142" s="72">
        <v>1427</v>
      </c>
      <c r="E3142" s="156">
        <v>4266.7299999999996</v>
      </c>
    </row>
    <row r="3143" spans="4:5" ht="14.5" customHeight="1">
      <c r="D3143" s="72">
        <v>1427</v>
      </c>
      <c r="E3143" s="156">
        <v>4266.7299999999996</v>
      </c>
    </row>
    <row r="3144" spans="4:5" ht="14.5" customHeight="1">
      <c r="D3144" s="72">
        <v>1427</v>
      </c>
      <c r="E3144" s="156">
        <v>4266.7299999999996</v>
      </c>
    </row>
    <row r="3145" spans="4:5" ht="14.5" customHeight="1">
      <c r="D3145" s="72">
        <v>1428</v>
      </c>
      <c r="E3145" s="156">
        <v>4269.72</v>
      </c>
    </row>
    <row r="3146" spans="4:5" ht="14.5" customHeight="1">
      <c r="D3146" s="72">
        <v>1428</v>
      </c>
      <c r="E3146" s="156">
        <v>4269.72</v>
      </c>
    </row>
    <row r="3147" spans="4:5" ht="14.5" customHeight="1">
      <c r="D3147" s="72">
        <v>1429</v>
      </c>
      <c r="E3147" s="156">
        <v>4272.71</v>
      </c>
    </row>
    <row r="3148" spans="4:5" ht="14.5" customHeight="1">
      <c r="D3148" s="72">
        <v>1429</v>
      </c>
      <c r="E3148" s="156">
        <v>4272.71</v>
      </c>
    </row>
    <row r="3149" spans="4:5" ht="14.5" customHeight="1">
      <c r="D3149" s="72">
        <v>1430</v>
      </c>
      <c r="E3149" s="156">
        <v>4275.7</v>
      </c>
    </row>
    <row r="3150" spans="4:5" ht="14.5" customHeight="1">
      <c r="D3150" s="72">
        <v>1430</v>
      </c>
      <c r="E3150" s="156">
        <v>4275.7</v>
      </c>
    </row>
    <row r="3151" spans="4:5" ht="14.5" customHeight="1">
      <c r="D3151" s="72">
        <v>1431</v>
      </c>
      <c r="E3151" s="156">
        <v>4278.6899999999996</v>
      </c>
    </row>
    <row r="3152" spans="4:5" ht="14.5" customHeight="1">
      <c r="D3152" s="72">
        <v>1431</v>
      </c>
      <c r="E3152" s="156">
        <v>4278.6899999999996</v>
      </c>
    </row>
    <row r="3153" spans="4:5" ht="14.5" customHeight="1">
      <c r="D3153" s="72">
        <v>1432</v>
      </c>
      <c r="E3153" s="156">
        <v>4281.68</v>
      </c>
    </row>
    <row r="3154" spans="4:5" ht="14.5" customHeight="1">
      <c r="D3154" s="72">
        <v>1432</v>
      </c>
      <c r="E3154" s="156">
        <v>4281.68</v>
      </c>
    </row>
    <row r="3155" spans="4:5" ht="14.5" customHeight="1">
      <c r="D3155" s="72">
        <v>1432</v>
      </c>
      <c r="E3155" s="156">
        <v>4281.68</v>
      </c>
    </row>
    <row r="3156" spans="4:5" ht="14.5" customHeight="1">
      <c r="D3156" s="72">
        <v>1433</v>
      </c>
      <c r="E3156" s="156">
        <v>4284.67</v>
      </c>
    </row>
    <row r="3157" spans="4:5" ht="14.5" customHeight="1">
      <c r="D3157" s="72">
        <v>1433</v>
      </c>
      <c r="E3157" s="156">
        <v>4284.67</v>
      </c>
    </row>
    <row r="3158" spans="4:5" ht="14.5" customHeight="1">
      <c r="D3158" s="72">
        <v>1434</v>
      </c>
      <c r="E3158" s="156">
        <v>4287.66</v>
      </c>
    </row>
    <row r="3159" spans="4:5" ht="14.5" customHeight="1">
      <c r="D3159" s="72">
        <v>1434</v>
      </c>
      <c r="E3159" s="156">
        <v>4287.66</v>
      </c>
    </row>
    <row r="3160" spans="4:5" ht="14.5" customHeight="1">
      <c r="D3160" s="72">
        <v>1435</v>
      </c>
      <c r="E3160" s="156">
        <v>4290.6499999999996</v>
      </c>
    </row>
    <row r="3161" spans="4:5" ht="14.5" customHeight="1">
      <c r="D3161" s="72">
        <v>1435</v>
      </c>
      <c r="E3161" s="156">
        <v>4290.6499999999996</v>
      </c>
    </row>
    <row r="3162" spans="4:5" ht="14.5" customHeight="1">
      <c r="D3162" s="72">
        <v>1436</v>
      </c>
      <c r="E3162" s="156">
        <v>4293.6400000000003</v>
      </c>
    </row>
    <row r="3163" spans="4:5" ht="14.5" customHeight="1">
      <c r="D3163" s="72">
        <v>1436</v>
      </c>
      <c r="E3163" s="156">
        <v>4293.6400000000003</v>
      </c>
    </row>
    <row r="3164" spans="4:5" ht="14.5" customHeight="1">
      <c r="D3164" s="72">
        <v>1437</v>
      </c>
      <c r="E3164" s="156">
        <v>4296.63</v>
      </c>
    </row>
    <row r="3165" spans="4:5" ht="14.5" customHeight="1">
      <c r="D3165" s="72">
        <v>1437</v>
      </c>
      <c r="E3165" s="156">
        <v>4296.63</v>
      </c>
    </row>
    <row r="3166" spans="4:5" ht="14.5" customHeight="1">
      <c r="D3166" s="72">
        <v>1437</v>
      </c>
      <c r="E3166" s="156">
        <v>4296.63</v>
      </c>
    </row>
    <row r="3167" spans="4:5" ht="14.5" customHeight="1">
      <c r="D3167" s="72">
        <v>1438</v>
      </c>
      <c r="E3167" s="156">
        <v>4299.62</v>
      </c>
    </row>
    <row r="3168" spans="4:5" ht="14.5" customHeight="1">
      <c r="D3168" s="72">
        <v>1438</v>
      </c>
      <c r="E3168" s="156">
        <v>4299.62</v>
      </c>
    </row>
    <row r="3169" spans="4:5" ht="14.5" customHeight="1">
      <c r="D3169" s="72">
        <v>1439</v>
      </c>
      <c r="E3169" s="156">
        <v>4302.6099999999997</v>
      </c>
    </row>
    <row r="3170" spans="4:5" ht="14.5" customHeight="1">
      <c r="D3170" s="72">
        <v>1439</v>
      </c>
      <c r="E3170" s="156">
        <v>4302.6099999999997</v>
      </c>
    </row>
    <row r="3171" spans="4:5" ht="14.5" customHeight="1">
      <c r="D3171" s="72">
        <v>1440</v>
      </c>
      <c r="E3171" s="156">
        <v>4305.6000000000004</v>
      </c>
    </row>
    <row r="3172" spans="4:5" ht="14.5" customHeight="1">
      <c r="D3172" s="72">
        <v>1440</v>
      </c>
      <c r="E3172" s="156">
        <v>4305.6000000000004</v>
      </c>
    </row>
    <row r="3173" spans="4:5" ht="14.5" customHeight="1">
      <c r="D3173" s="72">
        <v>1441</v>
      </c>
      <c r="E3173" s="156">
        <v>4308.59</v>
      </c>
    </row>
    <row r="3174" spans="4:5" ht="14.5" customHeight="1">
      <c r="D3174" s="72">
        <v>1441</v>
      </c>
      <c r="E3174" s="156">
        <v>4308.59</v>
      </c>
    </row>
    <row r="3175" spans="4:5" ht="14.5" customHeight="1">
      <c r="D3175" s="72">
        <v>1441</v>
      </c>
      <c r="E3175" s="156">
        <v>4308.59</v>
      </c>
    </row>
    <row r="3176" spans="4:5" ht="14.5" customHeight="1">
      <c r="D3176" s="72">
        <v>1442</v>
      </c>
      <c r="E3176" s="156">
        <v>4311.58</v>
      </c>
    </row>
    <row r="3177" spans="4:5" ht="14.5" customHeight="1">
      <c r="D3177" s="72">
        <v>1442</v>
      </c>
      <c r="E3177" s="156">
        <v>4311.58</v>
      </c>
    </row>
    <row r="3178" spans="4:5" ht="14.5" customHeight="1">
      <c r="D3178" s="72">
        <v>1443</v>
      </c>
      <c r="E3178" s="156">
        <v>4314.57</v>
      </c>
    </row>
    <row r="3179" spans="4:5" ht="14.5" customHeight="1">
      <c r="D3179" s="72">
        <v>1443</v>
      </c>
      <c r="E3179" s="156">
        <v>4314.57</v>
      </c>
    </row>
    <row r="3180" spans="4:5" ht="14.5" customHeight="1">
      <c r="D3180" s="72">
        <v>1444</v>
      </c>
      <c r="E3180" s="156">
        <v>4317.5600000000004</v>
      </c>
    </row>
    <row r="3181" spans="4:5" ht="14.5" customHeight="1">
      <c r="D3181" s="72">
        <v>1444</v>
      </c>
      <c r="E3181" s="156">
        <v>4317.5600000000004</v>
      </c>
    </row>
    <row r="3182" spans="4:5" ht="14.5" customHeight="1">
      <c r="D3182" s="72">
        <v>1445</v>
      </c>
      <c r="E3182" s="156">
        <v>4320.55</v>
      </c>
    </row>
    <row r="3183" spans="4:5" ht="14.5" customHeight="1">
      <c r="D3183" s="72">
        <v>1445</v>
      </c>
      <c r="E3183" s="156">
        <v>4320.55</v>
      </c>
    </row>
    <row r="3184" spans="4:5" ht="14.5" customHeight="1">
      <c r="D3184" s="72">
        <v>1446</v>
      </c>
      <c r="E3184" s="156">
        <v>4323.54</v>
      </c>
    </row>
    <row r="3185" spans="4:5" ht="14.5" customHeight="1">
      <c r="D3185" s="72">
        <v>1446</v>
      </c>
      <c r="E3185" s="156">
        <v>4323.54</v>
      </c>
    </row>
    <row r="3186" spans="4:5" ht="14.5" customHeight="1">
      <c r="D3186" s="72">
        <v>1446</v>
      </c>
      <c r="E3186" s="156">
        <v>4323.54</v>
      </c>
    </row>
    <row r="3187" spans="4:5" ht="14.5" customHeight="1">
      <c r="D3187" s="72">
        <v>1447</v>
      </c>
      <c r="E3187" s="156">
        <v>4326.53</v>
      </c>
    </row>
    <row r="3188" spans="4:5" ht="14.5" customHeight="1">
      <c r="D3188" s="72">
        <v>1447</v>
      </c>
      <c r="E3188" s="156">
        <v>4326.53</v>
      </c>
    </row>
    <row r="3189" spans="4:5" ht="14.5" customHeight="1">
      <c r="D3189" s="72">
        <v>1448</v>
      </c>
      <c r="E3189" s="156">
        <v>4329.5200000000004</v>
      </c>
    </row>
    <row r="3190" spans="4:5" ht="14.5" customHeight="1">
      <c r="D3190" s="72">
        <v>1448</v>
      </c>
      <c r="E3190" s="156">
        <v>4329.5200000000004</v>
      </c>
    </row>
    <row r="3191" spans="4:5" ht="14.5" customHeight="1">
      <c r="D3191" s="72">
        <v>1449</v>
      </c>
      <c r="E3191" s="156">
        <v>4332.51</v>
      </c>
    </row>
    <row r="3192" spans="4:5" ht="14.5" customHeight="1">
      <c r="D3192" s="72">
        <v>1449</v>
      </c>
      <c r="E3192" s="156">
        <v>4332.51</v>
      </c>
    </row>
    <row r="3193" spans="4:5" ht="14.5" customHeight="1">
      <c r="D3193" s="72">
        <v>1450</v>
      </c>
      <c r="E3193" s="156">
        <v>4335.5</v>
      </c>
    </row>
    <row r="3194" spans="4:5" ht="14.5" customHeight="1">
      <c r="D3194" s="72">
        <v>1450</v>
      </c>
      <c r="E3194" s="156">
        <v>4335.5</v>
      </c>
    </row>
    <row r="3195" spans="4:5" ht="14.5" customHeight="1">
      <c r="D3195" s="72">
        <v>1451</v>
      </c>
      <c r="E3195" s="156">
        <v>4338.49</v>
      </c>
    </row>
    <row r="3196" spans="4:5" ht="14.5" customHeight="1">
      <c r="D3196" s="72">
        <v>1451</v>
      </c>
      <c r="E3196" s="156">
        <v>4338.49</v>
      </c>
    </row>
    <row r="3197" spans="4:5" ht="14.5" customHeight="1">
      <c r="D3197" s="72">
        <v>1451</v>
      </c>
      <c r="E3197" s="156">
        <v>4338.49</v>
      </c>
    </row>
    <row r="3198" spans="4:5" ht="14.5" customHeight="1">
      <c r="D3198" s="72">
        <v>1452</v>
      </c>
      <c r="E3198" s="156">
        <v>4341.4799999999996</v>
      </c>
    </row>
    <row r="3199" spans="4:5" ht="14.5" customHeight="1">
      <c r="D3199" s="72">
        <v>1452</v>
      </c>
      <c r="E3199" s="156">
        <v>4341.4799999999996</v>
      </c>
    </row>
    <row r="3200" spans="4:5" ht="14.5" customHeight="1">
      <c r="D3200" s="72">
        <v>1453</v>
      </c>
      <c r="E3200" s="156">
        <v>4344.47</v>
      </c>
    </row>
    <row r="3201" spans="4:5" ht="14.5" customHeight="1">
      <c r="D3201" s="72">
        <v>1453</v>
      </c>
      <c r="E3201" s="156">
        <v>4344.47</v>
      </c>
    </row>
    <row r="3202" spans="4:5" ht="14.5" customHeight="1">
      <c r="D3202" s="72">
        <v>1454</v>
      </c>
      <c r="E3202" s="156">
        <v>4347.46</v>
      </c>
    </row>
    <row r="3203" spans="4:5" ht="14.5" customHeight="1">
      <c r="D3203" s="72">
        <v>1454</v>
      </c>
      <c r="E3203" s="156">
        <v>4347.46</v>
      </c>
    </row>
  </sheetData>
  <phoneticPr fontId="2"/>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A468-DD65-DC49-A5FD-C66A91E30AAB}">
  <sheetPr codeName="Sheet4">
    <tabColor theme="1"/>
  </sheetPr>
  <dimension ref="A1:R1002"/>
  <sheetViews>
    <sheetView zoomScaleNormal="100" workbookViewId="0">
      <selection activeCell="D2" sqref="D2"/>
    </sheetView>
  </sheetViews>
  <sheetFormatPr baseColWidth="10" defaultColWidth="13.140625" defaultRowHeight="14.5" customHeight="1"/>
  <cols>
    <col min="1" max="2" width="9.42578125" style="9" customWidth="1"/>
    <col min="3" max="3" width="10.85546875" style="3" customWidth="1"/>
    <col min="4" max="4" width="5.85546875" style="3" customWidth="1"/>
    <col min="5" max="5" width="9.140625" style="90" customWidth="1"/>
    <col min="6" max="6" width="9.140625" style="3" customWidth="1"/>
    <col min="7" max="9" width="9.42578125" style="3" customWidth="1"/>
    <col min="10" max="10" width="8.140625" style="3" customWidth="1"/>
    <col min="11" max="11" width="8.140625" style="12" customWidth="1"/>
    <col min="12" max="13" width="5.42578125" style="3" customWidth="1"/>
    <col min="14" max="14" width="2.7109375" style="3" customWidth="1"/>
    <col min="15" max="15" width="13.140625" style="60"/>
    <col min="16" max="16" width="13.140625" style="59"/>
    <col min="17" max="16384" width="13.140625" style="3"/>
  </cols>
  <sheetData>
    <row r="1" spans="1:18" ht="14.5" customHeight="1" thickBot="1">
      <c r="A1" s="1" t="s">
        <v>7</v>
      </c>
      <c r="B1" s="2" t="s">
        <v>9</v>
      </c>
      <c r="D1" s="4">
        <v>1</v>
      </c>
      <c r="E1" s="89">
        <v>2</v>
      </c>
      <c r="F1" s="5" t="s">
        <v>42</v>
      </c>
      <c r="G1" s="67" t="s">
        <v>37</v>
      </c>
      <c r="H1" s="67" t="s">
        <v>29</v>
      </c>
      <c r="I1" s="68" t="s">
        <v>30</v>
      </c>
      <c r="J1" s="81" t="s">
        <v>43</v>
      </c>
      <c r="K1" s="81" t="s">
        <v>44</v>
      </c>
      <c r="L1" s="75" t="s">
        <v>43</v>
      </c>
      <c r="M1" s="6" t="s">
        <v>44</v>
      </c>
      <c r="O1" s="59" t="s">
        <v>40</v>
      </c>
    </row>
    <row r="2" spans="1:18" ht="14.5" customHeight="1" thickTop="1" thickBot="1">
      <c r="A2" s="7">
        <f>出荷依頼申込書!Q31</f>
        <v>30</v>
      </c>
      <c r="B2" s="88">
        <f>IF(A2&lt;1000,VLOOKUP(A2,D1:E1001,2),A2*3.99)</f>
        <v>57.954999999999998</v>
      </c>
      <c r="D2" s="8">
        <v>1</v>
      </c>
      <c r="E2" s="143">
        <f>国際送料金額表!E2/2</f>
        <v>14.5</v>
      </c>
      <c r="F2" s="8">
        <v>1</v>
      </c>
      <c r="G2" s="69">
        <f>出荷依頼申込書!G11</f>
        <v>22</v>
      </c>
      <c r="H2" s="69">
        <f>出荷依頼申込書!I11</f>
        <v>15</v>
      </c>
      <c r="I2" s="69">
        <f>出荷依頼申込書!L11</f>
        <v>17</v>
      </c>
      <c r="J2" s="70">
        <f>MAX(G2:I2)+((SMALL(G2:I2,1)+SMALL(G2:I2,2))*2)</f>
        <v>86</v>
      </c>
      <c r="K2" s="101">
        <f>VLOOKUP(J2,L2:M421,2)</f>
        <v>0</v>
      </c>
      <c r="L2" s="76">
        <v>0</v>
      </c>
      <c r="M2" s="10">
        <v>0</v>
      </c>
      <c r="N2" s="11"/>
      <c r="O2" s="78" t="s">
        <v>45</v>
      </c>
      <c r="P2" s="79" t="s">
        <v>46</v>
      </c>
      <c r="R2" s="66"/>
    </row>
    <row r="3" spans="1:18" ht="14.5" customHeight="1">
      <c r="A3" s="12" t="s">
        <v>8</v>
      </c>
      <c r="D3" s="13">
        <v>2</v>
      </c>
      <c r="E3" s="143">
        <f>国際送料金額表!E3/2</f>
        <v>14.5</v>
      </c>
      <c r="F3" s="13">
        <v>2</v>
      </c>
      <c r="G3" s="71">
        <f>出荷依頼申込書!G12</f>
        <v>0</v>
      </c>
      <c r="H3" s="71">
        <f>出荷依頼申込書!I12</f>
        <v>0</v>
      </c>
      <c r="I3" s="71">
        <f>出荷依頼申込書!L12</f>
        <v>0</v>
      </c>
      <c r="J3" s="72">
        <f t="shared" ref="J3:J21" si="0">MAX(G3:I3)+((SMALL(G3:I3,1)+SMALL(G3:I3,2))*2)</f>
        <v>0</v>
      </c>
      <c r="K3" s="82">
        <f>VLOOKUP(J3,L2:M421,2)</f>
        <v>0</v>
      </c>
      <c r="L3" s="77">
        <v>1</v>
      </c>
      <c r="M3" s="10">
        <v>0</v>
      </c>
      <c r="N3" s="11"/>
      <c r="O3" s="91">
        <f>(出荷依頼申込書!R113)*0.02</f>
        <v>760.80000000000007</v>
      </c>
      <c r="P3" s="91" t="e">
        <f>IF(出荷依頼申込書!#REF!=TRUE,IF(O3&lt;5.99,"$5.99",O3),0)</f>
        <v>#REF!</v>
      </c>
    </row>
    <row r="4" spans="1:18" ht="14.5" customHeight="1">
      <c r="A4" s="3" t="s">
        <v>38</v>
      </c>
      <c r="D4" s="13">
        <v>3</v>
      </c>
      <c r="E4" s="143">
        <f>国際送料金額表!E4/2</f>
        <v>18.07</v>
      </c>
      <c r="F4" s="13">
        <v>3</v>
      </c>
      <c r="G4" s="71">
        <f>出荷依頼申込書!G13</f>
        <v>0</v>
      </c>
      <c r="H4" s="71">
        <f>出荷依頼申込書!I13</f>
        <v>0</v>
      </c>
      <c r="I4" s="71">
        <f>出荷依頼申込書!L13</f>
        <v>0</v>
      </c>
      <c r="J4" s="72">
        <f t="shared" si="0"/>
        <v>0</v>
      </c>
      <c r="K4" s="82">
        <f>VLOOKUP(J4,L1:M421,2)</f>
        <v>0</v>
      </c>
      <c r="L4" s="77">
        <v>2</v>
      </c>
      <c r="M4" s="10">
        <v>0</v>
      </c>
      <c r="N4" s="11"/>
      <c r="O4" s="61"/>
    </row>
    <row r="5" spans="1:18" ht="14.5" customHeight="1">
      <c r="D5" s="13">
        <v>4</v>
      </c>
      <c r="E5" s="143">
        <f>国際送料金額表!E5/2</f>
        <v>18.07</v>
      </c>
      <c r="F5" s="13">
        <v>4</v>
      </c>
      <c r="G5" s="71">
        <f>出荷依頼申込書!G14</f>
        <v>0</v>
      </c>
      <c r="H5" s="71">
        <f>出荷依頼申込書!I14</f>
        <v>0</v>
      </c>
      <c r="I5" s="71">
        <f>出荷依頼申込書!L14</f>
        <v>0</v>
      </c>
      <c r="J5" s="72">
        <f t="shared" si="0"/>
        <v>0</v>
      </c>
      <c r="K5" s="82">
        <f>VLOOKUP(J5,L1:M421,2)</f>
        <v>0</v>
      </c>
      <c r="L5" s="77">
        <v>3</v>
      </c>
      <c r="M5" s="10">
        <v>0</v>
      </c>
      <c r="N5" s="11"/>
      <c r="O5" s="80"/>
    </row>
    <row r="6" spans="1:18" ht="14.5" customHeight="1">
      <c r="D6" s="13">
        <v>5</v>
      </c>
      <c r="E6" s="143">
        <f>国際送料金額表!E6/2</f>
        <v>22.97</v>
      </c>
      <c r="F6" s="13">
        <v>5</v>
      </c>
      <c r="G6" s="71">
        <f>出荷依頼申込書!G15</f>
        <v>0</v>
      </c>
      <c r="H6" s="71">
        <f>出荷依頼申込書!I15</f>
        <v>0</v>
      </c>
      <c r="I6" s="71">
        <f>出荷依頼申込書!L15</f>
        <v>0</v>
      </c>
      <c r="J6" s="72">
        <f t="shared" si="0"/>
        <v>0</v>
      </c>
      <c r="K6" s="82">
        <f>VLOOKUP(J6,L1:M421,2)</f>
        <v>0</v>
      </c>
      <c r="L6" s="77">
        <v>4</v>
      </c>
      <c r="M6" s="10">
        <v>0</v>
      </c>
      <c r="N6" s="11"/>
    </row>
    <row r="7" spans="1:18" ht="14.5" customHeight="1">
      <c r="D7" s="13">
        <v>6</v>
      </c>
      <c r="E7" s="143">
        <f>国際送料金額表!E7/2</f>
        <v>22.97</v>
      </c>
      <c r="F7" s="13">
        <v>6</v>
      </c>
      <c r="G7" s="71">
        <f>出荷依頼申込書!G16</f>
        <v>0</v>
      </c>
      <c r="H7" s="71">
        <f>出荷依頼申込書!I16</f>
        <v>0</v>
      </c>
      <c r="I7" s="71">
        <f>出荷依頼申込書!L16</f>
        <v>0</v>
      </c>
      <c r="J7" s="72">
        <f t="shared" si="0"/>
        <v>0</v>
      </c>
      <c r="K7" s="82">
        <f>VLOOKUP(J7,L1:M421,2)</f>
        <v>0</v>
      </c>
      <c r="L7" s="10">
        <v>5</v>
      </c>
      <c r="M7" s="10">
        <v>0</v>
      </c>
      <c r="N7" s="11"/>
    </row>
    <row r="8" spans="1:18" ht="14.5" customHeight="1">
      <c r="D8" s="13">
        <v>7</v>
      </c>
      <c r="E8" s="143">
        <f>国際送料金額表!E8/2</f>
        <v>23.414999999999999</v>
      </c>
      <c r="F8" s="13">
        <v>7</v>
      </c>
      <c r="G8" s="71">
        <f>出荷依頼申込書!G17</f>
        <v>0</v>
      </c>
      <c r="H8" s="71">
        <f>出荷依頼申込書!I17</f>
        <v>0</v>
      </c>
      <c r="I8" s="71">
        <f>出荷依頼申込書!L17</f>
        <v>0</v>
      </c>
      <c r="J8" s="72">
        <f t="shared" si="0"/>
        <v>0</v>
      </c>
      <c r="K8" s="82">
        <f>VLOOKUP(J8,L1:M421,2)</f>
        <v>0</v>
      </c>
      <c r="L8" s="14">
        <v>6</v>
      </c>
      <c r="M8" s="14">
        <v>0</v>
      </c>
      <c r="N8" s="11"/>
    </row>
    <row r="9" spans="1:18" ht="14.5" customHeight="1">
      <c r="D9" s="13">
        <v>8</v>
      </c>
      <c r="E9" s="143">
        <f>国際送料金額表!E9/2</f>
        <v>23.414999999999999</v>
      </c>
      <c r="F9" s="13">
        <v>8</v>
      </c>
      <c r="G9" s="71">
        <f>出荷依頼申込書!G18</f>
        <v>0</v>
      </c>
      <c r="H9" s="71">
        <f>出荷依頼申込書!I18</f>
        <v>0</v>
      </c>
      <c r="I9" s="71">
        <f>出荷依頼申込書!L18</f>
        <v>0</v>
      </c>
      <c r="J9" s="72">
        <f t="shared" si="0"/>
        <v>0</v>
      </c>
      <c r="K9" s="82">
        <f>VLOOKUP(J9,L1:M421,2)</f>
        <v>0</v>
      </c>
      <c r="L9" s="14">
        <v>7</v>
      </c>
      <c r="M9" s="14">
        <v>0</v>
      </c>
      <c r="N9" s="11"/>
    </row>
    <row r="10" spans="1:18" ht="14.5" customHeight="1">
      <c r="D10" s="13">
        <v>9</v>
      </c>
      <c r="E10" s="143">
        <f>国際送料金額表!E10/2</f>
        <v>27.87</v>
      </c>
      <c r="F10" s="13">
        <v>9</v>
      </c>
      <c r="G10" s="71">
        <f>出荷依頼申込書!G19</f>
        <v>0</v>
      </c>
      <c r="H10" s="71">
        <f>出荷依頼申込書!I19</f>
        <v>0</v>
      </c>
      <c r="I10" s="71">
        <f>出荷依頼申込書!L19</f>
        <v>0</v>
      </c>
      <c r="J10" s="72">
        <f t="shared" si="0"/>
        <v>0</v>
      </c>
      <c r="K10" s="82">
        <f>VLOOKUP(J10,L1:M421,2)</f>
        <v>0</v>
      </c>
      <c r="L10" s="14">
        <v>8</v>
      </c>
      <c r="M10" s="14">
        <v>0</v>
      </c>
      <c r="N10" s="11"/>
    </row>
    <row r="11" spans="1:18" ht="14.5" customHeight="1">
      <c r="D11" s="13">
        <v>10</v>
      </c>
      <c r="E11" s="143">
        <f>国際送料金額表!E11/2</f>
        <v>27.87</v>
      </c>
      <c r="F11" s="13">
        <v>10</v>
      </c>
      <c r="G11" s="71">
        <f>出荷依頼申込書!G20</f>
        <v>0</v>
      </c>
      <c r="H11" s="71">
        <f>出荷依頼申込書!I20</f>
        <v>0</v>
      </c>
      <c r="I11" s="71">
        <f>出荷依頼申込書!L20</f>
        <v>0</v>
      </c>
      <c r="J11" s="72">
        <f t="shared" si="0"/>
        <v>0</v>
      </c>
      <c r="K11" s="82">
        <f>VLOOKUP(J11,L1:M421,2)</f>
        <v>0</v>
      </c>
      <c r="L11" s="14">
        <v>9</v>
      </c>
      <c r="M11" s="14">
        <v>0</v>
      </c>
      <c r="N11" s="11"/>
    </row>
    <row r="12" spans="1:18" ht="14.5" customHeight="1">
      <c r="D12" s="13">
        <v>11</v>
      </c>
      <c r="E12" s="143">
        <f>国際送料金額表!E12/2</f>
        <v>27.87</v>
      </c>
      <c r="F12" s="13">
        <v>11</v>
      </c>
      <c r="G12" s="71">
        <f>出荷依頼申込書!G21</f>
        <v>0</v>
      </c>
      <c r="H12" s="71">
        <f>出荷依頼申込書!I21</f>
        <v>0</v>
      </c>
      <c r="I12" s="71">
        <f>出荷依頼申込書!L21</f>
        <v>0</v>
      </c>
      <c r="J12" s="72">
        <f t="shared" si="0"/>
        <v>0</v>
      </c>
      <c r="K12" s="82">
        <f>VLOOKUP(J12,L1:M421,2)</f>
        <v>0</v>
      </c>
      <c r="L12" s="14">
        <v>10</v>
      </c>
      <c r="M12" s="14">
        <v>0</v>
      </c>
      <c r="N12" s="11"/>
    </row>
    <row r="13" spans="1:18" ht="14.5" customHeight="1">
      <c r="D13" s="13">
        <v>12</v>
      </c>
      <c r="E13" s="143">
        <f>国際送料金額表!E13/2</f>
        <v>33.344999999999999</v>
      </c>
      <c r="F13" s="13">
        <v>12</v>
      </c>
      <c r="G13" s="71">
        <f>出荷依頼申込書!G22</f>
        <v>0</v>
      </c>
      <c r="H13" s="71">
        <f>出荷依頼申込書!I22</f>
        <v>0</v>
      </c>
      <c r="I13" s="71">
        <f>出荷依頼申込書!L22</f>
        <v>0</v>
      </c>
      <c r="J13" s="72">
        <f t="shared" si="0"/>
        <v>0</v>
      </c>
      <c r="K13" s="82">
        <f>VLOOKUP(J13,L1:M421,2)</f>
        <v>0</v>
      </c>
      <c r="L13" s="14">
        <v>11</v>
      </c>
      <c r="M13" s="14">
        <v>0</v>
      </c>
      <c r="N13" s="11"/>
    </row>
    <row r="14" spans="1:18" ht="14.5" customHeight="1">
      <c r="D14" s="13">
        <v>13</v>
      </c>
      <c r="E14" s="143">
        <f>国際送料金額表!E14/2</f>
        <v>33.344999999999999</v>
      </c>
      <c r="F14" s="13">
        <v>13</v>
      </c>
      <c r="G14" s="71">
        <f>出荷依頼申込書!G23</f>
        <v>0</v>
      </c>
      <c r="H14" s="71">
        <f>出荷依頼申込書!I23</f>
        <v>0</v>
      </c>
      <c r="I14" s="71">
        <f>出荷依頼申込書!L23</f>
        <v>0</v>
      </c>
      <c r="J14" s="72">
        <f t="shared" si="0"/>
        <v>0</v>
      </c>
      <c r="K14" s="82">
        <f>VLOOKUP(J14,L1:M421,2)</f>
        <v>0</v>
      </c>
      <c r="L14" s="14">
        <v>12</v>
      </c>
      <c r="M14" s="14">
        <v>0</v>
      </c>
      <c r="N14" s="11"/>
    </row>
    <row r="15" spans="1:18" ht="14.5" customHeight="1">
      <c r="D15" s="13">
        <v>14</v>
      </c>
      <c r="E15" s="143">
        <f>国際送料金額表!E15/2</f>
        <v>33.924999999999997</v>
      </c>
      <c r="F15" s="13">
        <v>14</v>
      </c>
      <c r="G15" s="71">
        <f>出荷依頼申込書!G24</f>
        <v>0</v>
      </c>
      <c r="H15" s="71">
        <f>出荷依頼申込書!I24</f>
        <v>0</v>
      </c>
      <c r="I15" s="71">
        <f>出荷依頼申込書!L24</f>
        <v>0</v>
      </c>
      <c r="J15" s="72">
        <f t="shared" si="0"/>
        <v>0</v>
      </c>
      <c r="K15" s="82">
        <f>VLOOKUP(,L1:M421,2)</f>
        <v>0</v>
      </c>
      <c r="L15" s="14">
        <v>13</v>
      </c>
      <c r="M15" s="14">
        <v>0</v>
      </c>
      <c r="N15" s="11"/>
    </row>
    <row r="16" spans="1:18" ht="14.5" customHeight="1">
      <c r="D16" s="13">
        <v>15</v>
      </c>
      <c r="E16" s="143">
        <f>国際送料金額表!E16/2</f>
        <v>33.924999999999997</v>
      </c>
      <c r="F16" s="13">
        <v>15</v>
      </c>
      <c r="G16" s="71">
        <f>出荷依頼申込書!G25</f>
        <v>0</v>
      </c>
      <c r="H16" s="71">
        <f>出荷依頼申込書!I25</f>
        <v>0</v>
      </c>
      <c r="I16" s="71">
        <f>出荷依頼申込書!L25</f>
        <v>0</v>
      </c>
      <c r="J16" s="72">
        <f t="shared" si="0"/>
        <v>0</v>
      </c>
      <c r="K16" s="82">
        <f>VLOOKUP(J16,L1:M421,2)</f>
        <v>0</v>
      </c>
      <c r="L16" s="14">
        <v>14</v>
      </c>
      <c r="M16" s="14">
        <v>0</v>
      </c>
      <c r="N16" s="11"/>
    </row>
    <row r="17" spans="4:14" ht="14.5" customHeight="1">
      <c r="D17" s="13">
        <v>16</v>
      </c>
      <c r="E17" s="143">
        <f>国際送料金額表!E17/2</f>
        <v>35.075000000000003</v>
      </c>
      <c r="F17" s="13">
        <v>16</v>
      </c>
      <c r="G17" s="71">
        <f>出荷依頼申込書!G26</f>
        <v>0</v>
      </c>
      <c r="H17" s="71">
        <f>出荷依頼申込書!I26</f>
        <v>0</v>
      </c>
      <c r="I17" s="71">
        <f>出荷依頼申込書!L26</f>
        <v>0</v>
      </c>
      <c r="J17" s="72">
        <f t="shared" si="0"/>
        <v>0</v>
      </c>
      <c r="K17" s="82">
        <f>VLOOKUP(J17,L1:M421,2)</f>
        <v>0</v>
      </c>
      <c r="L17" s="14">
        <v>15</v>
      </c>
      <c r="M17" s="14">
        <v>0</v>
      </c>
      <c r="N17" s="11"/>
    </row>
    <row r="18" spans="4:14" ht="14.5" customHeight="1">
      <c r="D18" s="13">
        <v>17</v>
      </c>
      <c r="E18" s="143">
        <f>国際送料金額表!E18/2</f>
        <v>35.075000000000003</v>
      </c>
      <c r="F18" s="13">
        <v>17</v>
      </c>
      <c r="G18" s="71">
        <f>出荷依頼申込書!G27</f>
        <v>0</v>
      </c>
      <c r="H18" s="71">
        <f>出荷依頼申込書!I27</f>
        <v>0</v>
      </c>
      <c r="I18" s="71">
        <f>出荷依頼申込書!L27</f>
        <v>0</v>
      </c>
      <c r="J18" s="72">
        <f t="shared" si="0"/>
        <v>0</v>
      </c>
      <c r="K18" s="82">
        <f>VLOOKUP(J18,L1:M421,2)</f>
        <v>0</v>
      </c>
      <c r="L18" s="14">
        <v>16</v>
      </c>
      <c r="M18" s="14">
        <v>0</v>
      </c>
      <c r="N18" s="11"/>
    </row>
    <row r="19" spans="4:14" ht="14.5" customHeight="1">
      <c r="D19" s="13">
        <v>18</v>
      </c>
      <c r="E19" s="143">
        <f>国際送料金額表!E19/2</f>
        <v>39.729999999999997</v>
      </c>
      <c r="F19" s="13">
        <v>18</v>
      </c>
      <c r="G19" s="71">
        <f>出荷依頼申込書!G28</f>
        <v>0</v>
      </c>
      <c r="H19" s="71">
        <f>出荷依頼申込書!I28</f>
        <v>0</v>
      </c>
      <c r="I19" s="71">
        <f>出荷依頼申込書!L28</f>
        <v>0</v>
      </c>
      <c r="J19" s="72">
        <f t="shared" si="0"/>
        <v>0</v>
      </c>
      <c r="K19" s="82">
        <f>VLOOKUP(J19,L1:M421,2)</f>
        <v>0</v>
      </c>
      <c r="L19" s="14">
        <v>17</v>
      </c>
      <c r="M19" s="14">
        <v>0</v>
      </c>
      <c r="N19" s="11"/>
    </row>
    <row r="20" spans="4:14" ht="14.5" customHeight="1">
      <c r="D20" s="13">
        <v>19</v>
      </c>
      <c r="E20" s="143">
        <f>国際送料金額表!E20/2</f>
        <v>39.729999999999997</v>
      </c>
      <c r="F20" s="13">
        <v>19</v>
      </c>
      <c r="G20" s="71">
        <f>出荷依頼申込書!G29</f>
        <v>0</v>
      </c>
      <c r="H20" s="71">
        <f>出荷依頼申込書!I29</f>
        <v>0</v>
      </c>
      <c r="I20" s="71">
        <f>出荷依頼申込書!L29</f>
        <v>0</v>
      </c>
      <c r="J20" s="72">
        <f t="shared" si="0"/>
        <v>0</v>
      </c>
      <c r="K20" s="82">
        <f>VLOOKUP(J20,L1:M421,2)</f>
        <v>0</v>
      </c>
      <c r="L20" s="14">
        <v>18</v>
      </c>
      <c r="M20" s="14">
        <v>0</v>
      </c>
      <c r="N20" s="11"/>
    </row>
    <row r="21" spans="4:14" ht="14.5" customHeight="1" thickBot="1">
      <c r="D21" s="13">
        <v>20</v>
      </c>
      <c r="E21" s="143">
        <f>国際送料金額表!E21/2</f>
        <v>42.41</v>
      </c>
      <c r="F21" s="15">
        <v>20</v>
      </c>
      <c r="G21" s="73">
        <f>出荷依頼申込書!G30</f>
        <v>0</v>
      </c>
      <c r="H21" s="73">
        <f>出荷依頼申込書!I30</f>
        <v>0</v>
      </c>
      <c r="I21" s="73">
        <f>出荷依頼申込書!L30</f>
        <v>0</v>
      </c>
      <c r="J21" s="74">
        <f t="shared" si="0"/>
        <v>0</v>
      </c>
      <c r="K21" s="83">
        <f>VLOOKUP(J21,L1:M421,2)</f>
        <v>0</v>
      </c>
      <c r="L21" s="14">
        <v>19</v>
      </c>
      <c r="M21" s="14">
        <v>0</v>
      </c>
      <c r="N21" s="11"/>
    </row>
    <row r="22" spans="4:14" ht="14.5" customHeight="1">
      <c r="D22" s="13">
        <v>21</v>
      </c>
      <c r="E22" s="143">
        <f>国際送料金額表!E22/2</f>
        <v>42.41</v>
      </c>
      <c r="F22" s="100"/>
      <c r="G22" s="12"/>
      <c r="H22" s="12"/>
      <c r="I22" s="12"/>
      <c r="L22" s="14">
        <v>20</v>
      </c>
      <c r="M22" s="14">
        <v>0</v>
      </c>
      <c r="N22" s="11"/>
    </row>
    <row r="23" spans="4:14" ht="14.5" customHeight="1">
      <c r="D23" s="13">
        <v>22</v>
      </c>
      <c r="E23" s="143">
        <f>国際送料金額表!E23/2</f>
        <v>42.41</v>
      </c>
      <c r="F23" s="9"/>
      <c r="H23" s="12"/>
      <c r="I23" s="12"/>
      <c r="L23" s="14">
        <v>21</v>
      </c>
      <c r="M23" s="14">
        <v>0</v>
      </c>
      <c r="N23" s="11"/>
    </row>
    <row r="24" spans="4:14" ht="14.5" customHeight="1">
      <c r="D24" s="13">
        <v>23</v>
      </c>
      <c r="E24" s="143">
        <f>国際送料金額表!E24/2</f>
        <v>42.67</v>
      </c>
      <c r="F24" s="9"/>
      <c r="G24" s="9"/>
      <c r="H24" s="9"/>
      <c r="I24" s="9"/>
      <c r="J24" s="9"/>
      <c r="L24" s="14">
        <v>22</v>
      </c>
      <c r="M24" s="14">
        <v>0</v>
      </c>
      <c r="N24" s="11"/>
    </row>
    <row r="25" spans="4:14" ht="14.5" customHeight="1">
      <c r="D25" s="13">
        <v>24</v>
      </c>
      <c r="E25" s="143">
        <f>国際送料金額表!E25/2</f>
        <v>42.67</v>
      </c>
      <c r="F25" s="9"/>
      <c r="G25" s="9"/>
      <c r="H25" s="9"/>
      <c r="L25" s="14">
        <v>23</v>
      </c>
      <c r="M25" s="14">
        <v>0</v>
      </c>
      <c r="N25" s="11"/>
    </row>
    <row r="26" spans="4:14" ht="14.5" customHeight="1">
      <c r="D26" s="13">
        <v>25</v>
      </c>
      <c r="E26" s="143">
        <f>国際送料金額表!E26/2</f>
        <v>47.29</v>
      </c>
      <c r="F26" s="9"/>
      <c r="G26" s="9"/>
      <c r="H26" s="9"/>
      <c r="L26" s="14">
        <v>24</v>
      </c>
      <c r="M26" s="14">
        <v>0</v>
      </c>
      <c r="N26" s="11"/>
    </row>
    <row r="27" spans="4:14" ht="14.5" customHeight="1">
      <c r="D27" s="13">
        <v>26</v>
      </c>
      <c r="E27" s="143">
        <f>国際送料金額表!E27/2</f>
        <v>47.29</v>
      </c>
      <c r="F27" s="9"/>
      <c r="G27" s="9"/>
      <c r="H27" s="9"/>
      <c r="L27" s="14">
        <v>25</v>
      </c>
      <c r="M27" s="14">
        <v>0</v>
      </c>
      <c r="N27" s="11"/>
    </row>
    <row r="28" spans="4:14" ht="14.5" customHeight="1">
      <c r="D28" s="13">
        <v>27</v>
      </c>
      <c r="E28" s="143">
        <f>国際送料金額表!E28/2</f>
        <v>50.34</v>
      </c>
      <c r="F28" s="9"/>
      <c r="G28" s="9"/>
      <c r="H28" s="9"/>
      <c r="L28" s="14">
        <v>26</v>
      </c>
      <c r="M28" s="14">
        <v>0</v>
      </c>
      <c r="N28" s="11"/>
    </row>
    <row r="29" spans="4:14" ht="14.5" customHeight="1">
      <c r="D29" s="13">
        <v>28</v>
      </c>
      <c r="E29" s="143">
        <f>国際送料金額表!E29/2</f>
        <v>50.34</v>
      </c>
      <c r="F29" s="9"/>
      <c r="G29" s="9"/>
      <c r="H29" s="9"/>
      <c r="L29" s="14">
        <v>27</v>
      </c>
      <c r="M29" s="14">
        <v>0</v>
      </c>
      <c r="N29" s="11"/>
    </row>
    <row r="30" spans="4:14" ht="14.5" customHeight="1">
      <c r="D30" s="13">
        <v>29</v>
      </c>
      <c r="E30" s="143">
        <f>国際送料金額表!E30/2</f>
        <v>57.954999999999998</v>
      </c>
      <c r="F30" s="9"/>
      <c r="L30" s="14">
        <v>28</v>
      </c>
      <c r="M30" s="14">
        <v>0</v>
      </c>
      <c r="N30" s="11"/>
    </row>
    <row r="31" spans="4:14" ht="14.5" customHeight="1">
      <c r="D31" s="13">
        <v>30</v>
      </c>
      <c r="E31" s="143">
        <f>国際送料金額表!E31/2</f>
        <v>57.954999999999998</v>
      </c>
      <c r="F31" s="9"/>
      <c r="L31" s="14">
        <v>29</v>
      </c>
      <c r="M31" s="14">
        <v>0</v>
      </c>
      <c r="N31" s="11"/>
    </row>
    <row r="32" spans="4:14" ht="14.5" customHeight="1">
      <c r="D32" s="13">
        <v>31</v>
      </c>
      <c r="E32" s="143">
        <f>国際送料金額表!E32/2</f>
        <v>63.325000000000003</v>
      </c>
      <c r="F32" s="9"/>
      <c r="L32" s="14">
        <v>30</v>
      </c>
      <c r="M32" s="14">
        <v>0</v>
      </c>
      <c r="N32" s="11"/>
    </row>
    <row r="33" spans="4:14" ht="14.5" customHeight="1">
      <c r="D33" s="13">
        <v>32</v>
      </c>
      <c r="E33" s="143">
        <f>国際送料金額表!E33/2</f>
        <v>63.325000000000003</v>
      </c>
      <c r="F33" s="9"/>
      <c r="L33" s="14">
        <v>31</v>
      </c>
      <c r="M33" s="14">
        <v>0</v>
      </c>
      <c r="N33" s="11"/>
    </row>
    <row r="34" spans="4:14" ht="14.5" customHeight="1">
      <c r="D34" s="13">
        <v>33</v>
      </c>
      <c r="E34" s="143">
        <f>国際送料金額表!E34/2</f>
        <v>63.325000000000003</v>
      </c>
      <c r="F34" s="9"/>
      <c r="L34" s="14">
        <v>32</v>
      </c>
      <c r="M34" s="14">
        <v>0</v>
      </c>
      <c r="N34" s="11"/>
    </row>
    <row r="35" spans="4:14" ht="14.5" customHeight="1">
      <c r="D35" s="13">
        <v>34</v>
      </c>
      <c r="E35" s="143">
        <f>国際送料金額表!E35/2</f>
        <v>63.655000000000001</v>
      </c>
      <c r="F35" s="9"/>
      <c r="L35" s="14">
        <v>33</v>
      </c>
      <c r="M35" s="14">
        <v>0</v>
      </c>
      <c r="N35" s="11"/>
    </row>
    <row r="36" spans="4:14" ht="14.5" customHeight="1">
      <c r="D36" s="13">
        <v>35</v>
      </c>
      <c r="E36" s="143">
        <f>国際送料金額表!E36/2</f>
        <v>63.655000000000001</v>
      </c>
      <c r="F36" s="9"/>
      <c r="L36" s="14">
        <v>34</v>
      </c>
      <c r="M36" s="14">
        <v>0</v>
      </c>
      <c r="N36" s="11"/>
    </row>
    <row r="37" spans="4:14" ht="14.5" customHeight="1">
      <c r="D37" s="13">
        <v>36</v>
      </c>
      <c r="E37" s="143">
        <f>国際送料金額表!E37/2</f>
        <v>69.515000000000001</v>
      </c>
      <c r="F37" s="9"/>
      <c r="L37" s="14">
        <v>35</v>
      </c>
      <c r="M37" s="14">
        <v>0</v>
      </c>
      <c r="N37" s="11"/>
    </row>
    <row r="38" spans="4:14" ht="14.5" customHeight="1">
      <c r="D38" s="13">
        <v>37</v>
      </c>
      <c r="E38" s="143">
        <f>国際送料金額表!E38/2</f>
        <v>69.515000000000001</v>
      </c>
      <c r="F38" s="9"/>
      <c r="L38" s="14">
        <v>36</v>
      </c>
      <c r="M38" s="14">
        <v>0</v>
      </c>
      <c r="N38" s="11"/>
    </row>
    <row r="39" spans="4:14" ht="14.5" customHeight="1">
      <c r="D39" s="13">
        <v>38</v>
      </c>
      <c r="E39" s="143">
        <f>国際送料金額表!E39/2</f>
        <v>71.69</v>
      </c>
      <c r="F39" s="9"/>
      <c r="L39" s="14">
        <v>37</v>
      </c>
      <c r="M39" s="14">
        <v>0</v>
      </c>
      <c r="N39" s="11"/>
    </row>
    <row r="40" spans="4:14" ht="14.5" customHeight="1">
      <c r="D40" s="13">
        <v>39</v>
      </c>
      <c r="E40" s="143">
        <f>国際送料金額表!E40/2</f>
        <v>71.69</v>
      </c>
      <c r="F40" s="9"/>
      <c r="L40" s="14">
        <v>38</v>
      </c>
      <c r="M40" s="14">
        <v>0</v>
      </c>
      <c r="N40" s="11"/>
    </row>
    <row r="41" spans="4:14" ht="14.5" customHeight="1">
      <c r="D41" s="13">
        <v>40</v>
      </c>
      <c r="E41" s="143">
        <f>国際送料金額表!E41/2</f>
        <v>73.275000000000006</v>
      </c>
      <c r="F41" s="9"/>
      <c r="L41" s="14">
        <v>39</v>
      </c>
      <c r="M41" s="14">
        <v>0</v>
      </c>
      <c r="N41" s="11"/>
    </row>
    <row r="42" spans="4:14" ht="14.5" customHeight="1">
      <c r="D42" s="13">
        <v>41</v>
      </c>
      <c r="E42" s="143">
        <f>国際送料金額表!E42/2</f>
        <v>73.275000000000006</v>
      </c>
      <c r="F42" s="9"/>
      <c r="L42" s="14">
        <v>40</v>
      </c>
      <c r="M42" s="14">
        <v>0</v>
      </c>
      <c r="N42" s="11"/>
    </row>
    <row r="43" spans="4:14" ht="14.5" customHeight="1">
      <c r="D43" s="13">
        <v>42</v>
      </c>
      <c r="E43" s="143">
        <f>国際送料金額表!E43/2</f>
        <v>74.040000000000006</v>
      </c>
      <c r="F43" s="9"/>
      <c r="L43" s="14">
        <v>41</v>
      </c>
      <c r="M43" s="14">
        <v>0</v>
      </c>
      <c r="N43" s="11"/>
    </row>
    <row r="44" spans="4:14" ht="14.5" customHeight="1">
      <c r="D44" s="13">
        <v>43</v>
      </c>
      <c r="E44" s="143">
        <f>国際送料金額表!E44/2</f>
        <v>74.040000000000006</v>
      </c>
      <c r="F44" s="9"/>
      <c r="L44" s="14">
        <v>42</v>
      </c>
      <c r="M44" s="14">
        <v>0</v>
      </c>
      <c r="N44" s="11"/>
    </row>
    <row r="45" spans="4:14" ht="14.5" customHeight="1">
      <c r="D45" s="13">
        <v>44</v>
      </c>
      <c r="E45" s="143">
        <f>国際送料金額表!E45/2</f>
        <v>74.040000000000006</v>
      </c>
      <c r="F45" s="9"/>
      <c r="G45" s="9"/>
      <c r="H45" s="9"/>
      <c r="I45" s="9"/>
      <c r="J45" s="9"/>
      <c r="L45" s="14">
        <v>43</v>
      </c>
      <c r="M45" s="14">
        <v>0</v>
      </c>
      <c r="N45" s="11"/>
    </row>
    <row r="46" spans="4:14" ht="14.5" customHeight="1">
      <c r="D46" s="13">
        <v>45</v>
      </c>
      <c r="E46" s="143">
        <f>国際送料金額表!E46/2</f>
        <v>79.709999999999994</v>
      </c>
      <c r="F46" s="9"/>
      <c r="L46" s="14">
        <v>44</v>
      </c>
      <c r="M46" s="14">
        <v>0</v>
      </c>
      <c r="N46" s="11"/>
    </row>
    <row r="47" spans="4:14" ht="14.5" customHeight="1">
      <c r="D47" s="13">
        <v>46</v>
      </c>
      <c r="E47" s="143">
        <f>国際送料金額表!E47/2</f>
        <v>79.709999999999994</v>
      </c>
      <c r="F47" s="9"/>
      <c r="L47" s="14">
        <v>45</v>
      </c>
      <c r="M47" s="14">
        <v>0</v>
      </c>
      <c r="N47" s="11"/>
    </row>
    <row r="48" spans="4:14" ht="14.5" customHeight="1">
      <c r="D48" s="13">
        <v>47</v>
      </c>
      <c r="E48" s="143">
        <f>国際送料金額表!E48/2</f>
        <v>79.89</v>
      </c>
      <c r="F48" s="9"/>
      <c r="L48" s="14">
        <v>46</v>
      </c>
      <c r="M48" s="14">
        <v>0</v>
      </c>
      <c r="N48" s="11"/>
    </row>
    <row r="49" spans="4:14" ht="14.5" customHeight="1">
      <c r="D49" s="13">
        <v>48</v>
      </c>
      <c r="E49" s="143">
        <f>国際送料金額表!E49/2</f>
        <v>79.89</v>
      </c>
      <c r="F49" s="9"/>
      <c r="L49" s="14">
        <v>47</v>
      </c>
      <c r="M49" s="14">
        <v>0</v>
      </c>
      <c r="N49" s="11"/>
    </row>
    <row r="50" spans="4:14" ht="14.5" customHeight="1">
      <c r="D50" s="13">
        <v>49</v>
      </c>
      <c r="E50" s="143">
        <f>国際送料金額表!E50/2</f>
        <v>80.084999999999994</v>
      </c>
      <c r="F50" s="9"/>
      <c r="L50" s="14">
        <v>48</v>
      </c>
      <c r="M50" s="14">
        <v>0</v>
      </c>
      <c r="N50" s="11"/>
    </row>
    <row r="51" spans="4:14" ht="14.5" customHeight="1">
      <c r="D51" s="13">
        <v>50</v>
      </c>
      <c r="E51" s="143">
        <f>国際送料金額表!E51/2</f>
        <v>80.084999999999994</v>
      </c>
      <c r="F51" s="9"/>
      <c r="L51" s="14">
        <v>49</v>
      </c>
      <c r="M51" s="14">
        <v>0</v>
      </c>
      <c r="N51" s="11"/>
    </row>
    <row r="52" spans="4:14" ht="14.5" customHeight="1">
      <c r="D52" s="13">
        <v>51</v>
      </c>
      <c r="E52" s="143">
        <f>国際送料金額表!E52/2</f>
        <v>83.09</v>
      </c>
      <c r="F52" s="9"/>
      <c r="L52" s="14">
        <v>50</v>
      </c>
      <c r="M52" s="14">
        <v>0</v>
      </c>
      <c r="N52" s="11"/>
    </row>
    <row r="53" spans="4:14" ht="14.5" customHeight="1">
      <c r="D53" s="13">
        <v>52</v>
      </c>
      <c r="E53" s="143">
        <f>国際送料金額表!E53/2</f>
        <v>83.09</v>
      </c>
      <c r="F53" s="9"/>
      <c r="L53" s="14">
        <v>51</v>
      </c>
      <c r="M53" s="14">
        <v>0</v>
      </c>
      <c r="N53" s="11"/>
    </row>
    <row r="54" spans="4:14" ht="14.5" customHeight="1">
      <c r="D54" s="13">
        <v>53</v>
      </c>
      <c r="E54" s="143">
        <f>国際送料金額表!E54/2</f>
        <v>86.5</v>
      </c>
      <c r="F54" s="9"/>
      <c r="L54" s="14">
        <v>52</v>
      </c>
      <c r="M54" s="14">
        <v>0</v>
      </c>
      <c r="N54" s="11"/>
    </row>
    <row r="55" spans="4:14" ht="14.5" customHeight="1">
      <c r="D55" s="13">
        <v>54</v>
      </c>
      <c r="E55" s="143">
        <f>国際送料金額表!E55/2</f>
        <v>86.5</v>
      </c>
      <c r="F55" s="9"/>
      <c r="L55" s="14">
        <v>53</v>
      </c>
      <c r="M55" s="14">
        <v>0</v>
      </c>
      <c r="N55" s="11"/>
    </row>
    <row r="56" spans="4:14" ht="14.5" customHeight="1">
      <c r="D56" s="13">
        <v>55</v>
      </c>
      <c r="E56" s="143">
        <f>国際送料金額表!E56/2</f>
        <v>86.5</v>
      </c>
      <c r="F56" s="9"/>
      <c r="L56" s="14">
        <v>54</v>
      </c>
      <c r="M56" s="14">
        <v>0</v>
      </c>
      <c r="N56" s="11"/>
    </row>
    <row r="57" spans="4:14" ht="14.5" customHeight="1">
      <c r="D57" s="13">
        <v>56</v>
      </c>
      <c r="E57" s="143">
        <f>国際送料金額表!E57/2</f>
        <v>88.67</v>
      </c>
      <c r="F57" s="9"/>
      <c r="L57" s="14">
        <v>55</v>
      </c>
      <c r="M57" s="14">
        <v>0</v>
      </c>
      <c r="N57" s="11"/>
    </row>
    <row r="58" spans="4:14" ht="14.5" customHeight="1">
      <c r="D58" s="13">
        <v>57</v>
      </c>
      <c r="E58" s="143">
        <f>国際送料金額表!E58/2</f>
        <v>88.67</v>
      </c>
      <c r="F58" s="9"/>
      <c r="L58" s="14">
        <v>56</v>
      </c>
      <c r="M58" s="14">
        <v>0</v>
      </c>
      <c r="N58" s="11"/>
    </row>
    <row r="59" spans="4:14" ht="14.5" customHeight="1">
      <c r="D59" s="13">
        <v>58</v>
      </c>
      <c r="E59" s="143">
        <f>国際送料金額表!E59/2</f>
        <v>91.745000000000005</v>
      </c>
      <c r="F59" s="9"/>
      <c r="L59" s="14">
        <v>57</v>
      </c>
      <c r="M59" s="14">
        <v>0</v>
      </c>
      <c r="N59" s="11"/>
    </row>
    <row r="60" spans="4:14" ht="14.5" customHeight="1">
      <c r="D60" s="13">
        <v>59</v>
      </c>
      <c r="E60" s="143">
        <f>国際送料金額表!E60/2</f>
        <v>91.745000000000005</v>
      </c>
      <c r="F60" s="9"/>
      <c r="L60" s="14">
        <v>58</v>
      </c>
      <c r="M60" s="14">
        <v>0</v>
      </c>
      <c r="N60" s="11"/>
    </row>
    <row r="61" spans="4:14" ht="14.5" customHeight="1">
      <c r="D61" s="13">
        <v>60</v>
      </c>
      <c r="E61" s="143">
        <f>国際送料金額表!E61/2</f>
        <v>93.125</v>
      </c>
      <c r="F61" s="9"/>
      <c r="L61" s="14">
        <v>59</v>
      </c>
      <c r="M61" s="14">
        <v>0</v>
      </c>
      <c r="N61" s="11"/>
    </row>
    <row r="62" spans="4:14" ht="14.5" customHeight="1">
      <c r="D62" s="13">
        <v>61</v>
      </c>
      <c r="E62" s="143">
        <f>国際送料金額表!E62/2</f>
        <v>93.125</v>
      </c>
      <c r="F62" s="9"/>
      <c r="L62" s="14">
        <v>60</v>
      </c>
      <c r="M62" s="14">
        <v>0</v>
      </c>
      <c r="N62" s="11"/>
    </row>
    <row r="63" spans="4:14" ht="14.5" customHeight="1">
      <c r="D63" s="13">
        <v>62</v>
      </c>
      <c r="E63" s="143">
        <f>国際送料金額表!E63/2</f>
        <v>93.224999999999994</v>
      </c>
      <c r="F63" s="9"/>
      <c r="L63" s="14">
        <v>61</v>
      </c>
      <c r="M63" s="14">
        <v>0</v>
      </c>
      <c r="N63" s="11"/>
    </row>
    <row r="64" spans="4:14" ht="14.5" customHeight="1">
      <c r="D64" s="13">
        <v>63</v>
      </c>
      <c r="E64" s="143">
        <f>国際送料金額表!E64/2</f>
        <v>93.224999999999994</v>
      </c>
      <c r="F64" s="9"/>
      <c r="L64" s="14">
        <v>62</v>
      </c>
      <c r="M64" s="14">
        <v>0</v>
      </c>
      <c r="N64" s="11"/>
    </row>
    <row r="65" spans="4:14" ht="14.5" customHeight="1">
      <c r="D65" s="13">
        <v>64</v>
      </c>
      <c r="E65" s="143">
        <f>国際送料金額表!E65/2</f>
        <v>96.67</v>
      </c>
      <c r="F65" s="9"/>
      <c r="L65" s="14">
        <v>63</v>
      </c>
      <c r="M65" s="14">
        <v>0</v>
      </c>
      <c r="N65" s="11"/>
    </row>
    <row r="66" spans="4:14" ht="14.5" customHeight="1">
      <c r="D66" s="13">
        <v>65</v>
      </c>
      <c r="E66" s="143">
        <f>国際送料金額表!E66/2</f>
        <v>96.67</v>
      </c>
      <c r="F66" s="9"/>
      <c r="L66" s="14">
        <v>64</v>
      </c>
      <c r="M66" s="14">
        <v>0</v>
      </c>
      <c r="N66" s="11"/>
    </row>
    <row r="67" spans="4:14" ht="14.5" customHeight="1">
      <c r="D67" s="13">
        <v>66</v>
      </c>
      <c r="E67" s="143">
        <f>国際送料金額表!E67/2</f>
        <v>96.67</v>
      </c>
      <c r="F67" s="9"/>
      <c r="L67" s="14">
        <v>65</v>
      </c>
      <c r="M67" s="14">
        <v>0</v>
      </c>
      <c r="N67" s="11"/>
    </row>
    <row r="68" spans="4:14" ht="14.5" customHeight="1">
      <c r="D68" s="13">
        <v>67</v>
      </c>
      <c r="E68" s="143">
        <f>国際送料金額表!E68/2</f>
        <v>98.075000000000003</v>
      </c>
      <c r="F68" s="9"/>
      <c r="L68" s="14">
        <v>66</v>
      </c>
      <c r="M68" s="14">
        <v>0</v>
      </c>
      <c r="N68" s="11"/>
    </row>
    <row r="69" spans="4:14" ht="14.5" customHeight="1">
      <c r="D69" s="13">
        <v>68</v>
      </c>
      <c r="E69" s="143">
        <f>国際送料金額表!E69/2</f>
        <v>98.075000000000003</v>
      </c>
      <c r="F69" s="9"/>
      <c r="L69" s="14">
        <v>67</v>
      </c>
      <c r="M69" s="14">
        <v>0</v>
      </c>
      <c r="N69" s="11"/>
    </row>
    <row r="70" spans="4:14" ht="14.5" customHeight="1">
      <c r="D70" s="13">
        <v>69</v>
      </c>
      <c r="E70" s="143">
        <f>国際送料金額表!E70/2</f>
        <v>99.5</v>
      </c>
      <c r="F70" s="9"/>
      <c r="L70" s="14">
        <v>68</v>
      </c>
      <c r="M70" s="14">
        <v>0</v>
      </c>
      <c r="N70" s="11"/>
    </row>
    <row r="71" spans="4:14" ht="14.5" customHeight="1">
      <c r="D71" s="13">
        <v>70</v>
      </c>
      <c r="E71" s="143">
        <f>国際送料金額表!E71/2</f>
        <v>99.5</v>
      </c>
      <c r="F71" s="9"/>
      <c r="L71" s="14">
        <v>69</v>
      </c>
      <c r="M71" s="14">
        <v>0</v>
      </c>
      <c r="N71" s="11"/>
    </row>
    <row r="72" spans="4:14" ht="14.5" customHeight="1">
      <c r="D72" s="13">
        <v>71</v>
      </c>
      <c r="E72" s="143">
        <f>国際送料金額表!E72/2</f>
        <v>100.91500000000001</v>
      </c>
      <c r="F72" s="9"/>
      <c r="L72" s="14">
        <v>70</v>
      </c>
      <c r="M72" s="14">
        <v>0</v>
      </c>
      <c r="N72" s="11"/>
    </row>
    <row r="73" spans="4:14" ht="14.5" customHeight="1">
      <c r="D73" s="13">
        <v>72</v>
      </c>
      <c r="E73" s="143">
        <f>国際送料金額表!E73/2</f>
        <v>100.91500000000001</v>
      </c>
      <c r="F73" s="9"/>
      <c r="L73" s="14">
        <v>71</v>
      </c>
      <c r="M73" s="14">
        <v>0</v>
      </c>
      <c r="N73" s="11"/>
    </row>
    <row r="74" spans="4:14" ht="14.5" customHeight="1">
      <c r="D74" s="13">
        <v>73</v>
      </c>
      <c r="E74" s="143">
        <f>国際送料金額表!E74/2</f>
        <v>102.33</v>
      </c>
      <c r="F74" s="9"/>
      <c r="L74" s="14">
        <v>72</v>
      </c>
      <c r="M74" s="14">
        <v>0</v>
      </c>
      <c r="N74" s="11"/>
    </row>
    <row r="75" spans="4:14" ht="14.5" customHeight="1">
      <c r="D75" s="13">
        <v>74</v>
      </c>
      <c r="E75" s="143">
        <f>国際送料金額表!E75/2</f>
        <v>102.33</v>
      </c>
      <c r="F75" s="9"/>
      <c r="L75" s="14">
        <v>73</v>
      </c>
      <c r="M75" s="14">
        <v>0</v>
      </c>
      <c r="N75" s="11"/>
    </row>
    <row r="76" spans="4:14" ht="14.5" customHeight="1">
      <c r="D76" s="13">
        <v>75</v>
      </c>
      <c r="E76" s="143">
        <f>国際送料金額表!E76/2</f>
        <v>104.455</v>
      </c>
      <c r="F76" s="9"/>
      <c r="L76" s="14">
        <v>74</v>
      </c>
      <c r="M76" s="14">
        <v>0</v>
      </c>
      <c r="N76" s="11"/>
    </row>
    <row r="77" spans="4:14" ht="14.5" customHeight="1">
      <c r="D77" s="13">
        <v>76</v>
      </c>
      <c r="E77" s="143">
        <f>国際送料金額表!E77/2</f>
        <v>104.455</v>
      </c>
      <c r="F77" s="9"/>
      <c r="L77" s="14">
        <v>75</v>
      </c>
      <c r="M77" s="14">
        <v>0</v>
      </c>
      <c r="N77" s="11"/>
    </row>
    <row r="78" spans="4:14" ht="14.5" customHeight="1">
      <c r="D78" s="13">
        <v>77</v>
      </c>
      <c r="E78" s="143">
        <f>国際送料金額表!E78/2</f>
        <v>104.455</v>
      </c>
      <c r="F78" s="9"/>
      <c r="L78" s="14">
        <v>76</v>
      </c>
      <c r="M78" s="14">
        <v>0</v>
      </c>
      <c r="N78" s="11"/>
    </row>
    <row r="79" spans="4:14" ht="14.5" customHeight="1">
      <c r="D79" s="13">
        <v>78</v>
      </c>
      <c r="E79" s="143">
        <f>国際送料金額表!E79/2</f>
        <v>105.87</v>
      </c>
      <c r="F79" s="9"/>
      <c r="L79" s="14">
        <v>77</v>
      </c>
      <c r="M79" s="14">
        <v>0</v>
      </c>
      <c r="N79" s="11"/>
    </row>
    <row r="80" spans="4:14" ht="14.5" customHeight="1">
      <c r="D80" s="13">
        <v>79</v>
      </c>
      <c r="E80" s="143">
        <f>国際送料金額表!E80/2</f>
        <v>105.87</v>
      </c>
      <c r="F80" s="9"/>
      <c r="L80" s="14">
        <v>78</v>
      </c>
      <c r="M80" s="14">
        <v>0</v>
      </c>
      <c r="N80" s="11"/>
    </row>
    <row r="81" spans="4:14" ht="14.5" customHeight="1">
      <c r="D81" s="13">
        <v>80</v>
      </c>
      <c r="E81" s="143">
        <f>国際送料金額表!E81/2</f>
        <v>106.61499999999999</v>
      </c>
      <c r="F81" s="9"/>
      <c r="L81" s="14">
        <v>79</v>
      </c>
      <c r="M81" s="14">
        <v>0</v>
      </c>
      <c r="N81" s="11"/>
    </row>
    <row r="82" spans="4:14" ht="14.5" customHeight="1">
      <c r="D82" s="13">
        <v>81</v>
      </c>
      <c r="E82" s="143">
        <f>国際送料金額表!E82/2</f>
        <v>106.61499999999999</v>
      </c>
      <c r="F82" s="9"/>
      <c r="L82" s="14">
        <v>80</v>
      </c>
      <c r="M82" s="14">
        <v>0</v>
      </c>
      <c r="N82" s="11"/>
    </row>
    <row r="83" spans="4:14" ht="14.5" customHeight="1">
      <c r="D83" s="13">
        <v>82</v>
      </c>
      <c r="E83" s="143">
        <f>国際送料金額表!E83/2</f>
        <v>106.815</v>
      </c>
      <c r="F83" s="9"/>
      <c r="L83" s="14">
        <v>81</v>
      </c>
      <c r="M83" s="14">
        <v>0</v>
      </c>
      <c r="N83" s="11"/>
    </row>
    <row r="84" spans="4:14" ht="14.5" customHeight="1">
      <c r="D84" s="13">
        <v>83</v>
      </c>
      <c r="E84" s="143">
        <f>国際送料金額表!E84/2</f>
        <v>106.815</v>
      </c>
      <c r="F84" s="9"/>
      <c r="L84" s="14">
        <v>82</v>
      </c>
      <c r="M84" s="14">
        <v>0</v>
      </c>
      <c r="N84" s="11"/>
    </row>
    <row r="85" spans="4:14" ht="14.5" customHeight="1">
      <c r="D85" s="13">
        <v>84</v>
      </c>
      <c r="E85" s="143">
        <f>国際送料金額表!E85/2</f>
        <v>110.125</v>
      </c>
      <c r="F85" s="9"/>
      <c r="L85" s="14">
        <v>83</v>
      </c>
      <c r="M85" s="14">
        <v>0</v>
      </c>
      <c r="N85" s="11"/>
    </row>
    <row r="86" spans="4:14" ht="14.5" customHeight="1">
      <c r="D86" s="13">
        <v>85</v>
      </c>
      <c r="E86" s="143">
        <f>国際送料金額表!E86/2</f>
        <v>110.125</v>
      </c>
      <c r="F86" s="9"/>
      <c r="L86" s="14">
        <v>84</v>
      </c>
      <c r="M86" s="14">
        <v>0</v>
      </c>
      <c r="N86" s="11"/>
    </row>
    <row r="87" spans="4:14" ht="14.5" customHeight="1">
      <c r="D87" s="13">
        <v>86</v>
      </c>
      <c r="E87" s="143">
        <f>国際送料金額表!E87/2</f>
        <v>111.175</v>
      </c>
      <c r="F87" s="9"/>
      <c r="L87" s="14">
        <v>85</v>
      </c>
      <c r="M87" s="14">
        <v>0</v>
      </c>
      <c r="N87" s="11"/>
    </row>
    <row r="88" spans="4:14" ht="14.5" customHeight="1">
      <c r="D88" s="13">
        <v>87</v>
      </c>
      <c r="E88" s="143">
        <f>国際送料金額表!E88/2</f>
        <v>111.175</v>
      </c>
      <c r="F88" s="9"/>
      <c r="L88" s="14">
        <v>86</v>
      </c>
      <c r="M88" s="14">
        <v>0</v>
      </c>
      <c r="N88" s="11"/>
    </row>
    <row r="89" spans="4:14" ht="14.5" customHeight="1">
      <c r="D89" s="13">
        <v>88</v>
      </c>
      <c r="E89" s="143">
        <f>国際送料金額表!E89/2</f>
        <v>111.175</v>
      </c>
      <c r="F89" s="9"/>
      <c r="L89" s="14">
        <v>87</v>
      </c>
      <c r="M89" s="14">
        <v>0</v>
      </c>
      <c r="N89" s="11"/>
    </row>
    <row r="90" spans="4:14" ht="14.5" customHeight="1">
      <c r="D90" s="13">
        <v>89</v>
      </c>
      <c r="E90" s="143">
        <f>国際送料金額表!E90/2</f>
        <v>111.285</v>
      </c>
      <c r="F90" s="9"/>
      <c r="L90" s="14">
        <v>88</v>
      </c>
      <c r="M90" s="14">
        <v>0</v>
      </c>
      <c r="N90" s="11"/>
    </row>
    <row r="91" spans="4:14" ht="14.5" customHeight="1">
      <c r="D91" s="13">
        <v>90</v>
      </c>
      <c r="E91" s="143">
        <f>国際送料金額表!E91/2</f>
        <v>111.285</v>
      </c>
      <c r="F91" s="9"/>
      <c r="L91" s="14">
        <v>89</v>
      </c>
      <c r="M91" s="14">
        <v>0</v>
      </c>
      <c r="N91" s="11"/>
    </row>
    <row r="92" spans="4:14" ht="14.5" customHeight="1">
      <c r="D92" s="13">
        <v>91</v>
      </c>
      <c r="E92" s="143">
        <f>国際送料金額表!E92/2</f>
        <v>113</v>
      </c>
      <c r="F92" s="9"/>
      <c r="L92" s="14">
        <v>90</v>
      </c>
      <c r="M92" s="14">
        <v>0</v>
      </c>
      <c r="N92" s="11"/>
    </row>
    <row r="93" spans="4:14" ht="14.5" customHeight="1">
      <c r="D93" s="13">
        <v>92</v>
      </c>
      <c r="E93" s="143">
        <f>国際送料金額表!E93/2</f>
        <v>113</v>
      </c>
      <c r="F93" s="9"/>
      <c r="L93" s="14">
        <v>91</v>
      </c>
      <c r="M93" s="14">
        <v>0</v>
      </c>
      <c r="N93" s="11"/>
    </row>
    <row r="94" spans="4:14" ht="14.5" customHeight="1">
      <c r="D94" s="13">
        <v>93</v>
      </c>
      <c r="E94" s="143">
        <f>国際送料金額表!E94/2</f>
        <v>113.06</v>
      </c>
      <c r="F94" s="9"/>
      <c r="L94" s="14">
        <v>92</v>
      </c>
      <c r="M94" s="14">
        <v>0</v>
      </c>
      <c r="N94" s="11"/>
    </row>
    <row r="95" spans="4:14" ht="14.5" customHeight="1">
      <c r="D95" s="13">
        <v>94</v>
      </c>
      <c r="E95" s="143">
        <f>国際送料金額表!E95/2</f>
        <v>113.06</v>
      </c>
      <c r="F95" s="9"/>
      <c r="L95" s="14">
        <v>93</v>
      </c>
      <c r="M95" s="14">
        <v>0</v>
      </c>
      <c r="N95" s="11"/>
    </row>
    <row r="96" spans="4:14" ht="14.5" customHeight="1">
      <c r="D96" s="13">
        <v>95</v>
      </c>
      <c r="E96" s="143">
        <f>国際送料金額表!E96/2</f>
        <v>113.11499999999999</v>
      </c>
      <c r="F96" s="9"/>
      <c r="L96" s="14">
        <v>94</v>
      </c>
      <c r="M96" s="14">
        <v>0</v>
      </c>
      <c r="N96" s="11"/>
    </row>
    <row r="97" spans="4:14" ht="14.5" customHeight="1">
      <c r="D97" s="13">
        <v>96</v>
      </c>
      <c r="E97" s="143">
        <f>国際送料金額表!E97/2</f>
        <v>113.11499999999999</v>
      </c>
      <c r="F97" s="9"/>
      <c r="L97" s="14">
        <v>95</v>
      </c>
      <c r="M97" s="14">
        <v>0</v>
      </c>
      <c r="N97" s="11"/>
    </row>
    <row r="98" spans="4:14" ht="14.5" customHeight="1">
      <c r="D98" s="13">
        <v>97</v>
      </c>
      <c r="E98" s="143">
        <f>国際送料金額表!E98/2</f>
        <v>113.27</v>
      </c>
      <c r="F98" s="9"/>
      <c r="L98" s="14">
        <v>96</v>
      </c>
      <c r="M98" s="14">
        <v>0</v>
      </c>
      <c r="N98" s="11"/>
    </row>
    <row r="99" spans="4:14" ht="14.5" customHeight="1">
      <c r="D99" s="13">
        <v>98</v>
      </c>
      <c r="E99" s="143">
        <f>国際送料金額表!E99/2</f>
        <v>113.27</v>
      </c>
      <c r="F99" s="9"/>
      <c r="L99" s="14">
        <v>97</v>
      </c>
      <c r="M99" s="14">
        <v>0</v>
      </c>
      <c r="N99" s="11"/>
    </row>
    <row r="100" spans="4:14" ht="14.5" customHeight="1">
      <c r="D100" s="13">
        <v>99</v>
      </c>
      <c r="E100" s="143">
        <f>国際送料金額表!E100/2</f>
        <v>113.27</v>
      </c>
      <c r="F100" s="9"/>
      <c r="L100" s="14">
        <v>98</v>
      </c>
      <c r="M100" s="14">
        <v>0</v>
      </c>
      <c r="N100" s="11"/>
    </row>
    <row r="101" spans="4:14" ht="14.5" customHeight="1">
      <c r="D101" s="13">
        <v>100</v>
      </c>
      <c r="E101" s="143">
        <f>国際送料金額表!E101/2</f>
        <v>116.54</v>
      </c>
      <c r="F101" s="9"/>
      <c r="G101" s="9"/>
      <c r="H101" s="9"/>
      <c r="I101" s="9"/>
      <c r="J101" s="9"/>
      <c r="L101" s="14">
        <v>99</v>
      </c>
      <c r="M101" s="14">
        <v>0</v>
      </c>
      <c r="N101" s="11"/>
    </row>
    <row r="102" spans="4:14" ht="14.5" customHeight="1">
      <c r="D102" s="13">
        <v>101</v>
      </c>
      <c r="E102" s="143">
        <f>国際送料金額表!E102/2</f>
        <v>116.54</v>
      </c>
      <c r="F102" s="9"/>
      <c r="L102" s="14">
        <v>100</v>
      </c>
      <c r="M102" s="14">
        <v>0</v>
      </c>
      <c r="N102" s="11"/>
    </row>
    <row r="103" spans="4:14" ht="14.5" customHeight="1">
      <c r="D103" s="13">
        <v>102</v>
      </c>
      <c r="E103" s="143">
        <f>国際送料金額表!E103/2</f>
        <v>118.845</v>
      </c>
      <c r="F103" s="9"/>
      <c r="L103" s="14">
        <v>101</v>
      </c>
      <c r="M103" s="14">
        <v>0</v>
      </c>
      <c r="N103" s="11"/>
    </row>
    <row r="104" spans="4:14" ht="14.5" customHeight="1">
      <c r="D104" s="13">
        <v>103</v>
      </c>
      <c r="E104" s="143">
        <f>国際送料金額表!E104/2</f>
        <v>118.845</v>
      </c>
      <c r="F104" s="9"/>
      <c r="L104" s="14">
        <v>102</v>
      </c>
      <c r="M104" s="14">
        <v>0</v>
      </c>
      <c r="N104" s="11"/>
    </row>
    <row r="105" spans="4:14" ht="14.5" customHeight="1">
      <c r="D105" s="13">
        <v>104</v>
      </c>
      <c r="E105" s="143">
        <f>国際送料金額表!E105/2</f>
        <v>121.155</v>
      </c>
      <c r="F105" s="9"/>
      <c r="L105" s="14">
        <v>103</v>
      </c>
      <c r="M105" s="14">
        <v>0</v>
      </c>
      <c r="N105" s="11"/>
    </row>
    <row r="106" spans="4:14" ht="14.5" customHeight="1">
      <c r="D106" s="13">
        <v>105</v>
      </c>
      <c r="E106" s="143">
        <f>国際送料金額表!E106/2</f>
        <v>121.155</v>
      </c>
      <c r="F106" s="9"/>
      <c r="L106" s="14">
        <v>104</v>
      </c>
      <c r="M106" s="14">
        <v>0</v>
      </c>
      <c r="N106" s="11"/>
    </row>
    <row r="107" spans="4:14" ht="14.5" customHeight="1">
      <c r="D107" s="13">
        <v>106</v>
      </c>
      <c r="E107" s="143">
        <f>国際送料金額表!E107/2</f>
        <v>123.46</v>
      </c>
      <c r="F107" s="9"/>
      <c r="L107" s="14">
        <v>105</v>
      </c>
      <c r="M107" s="14">
        <v>0</v>
      </c>
      <c r="N107" s="11"/>
    </row>
    <row r="108" spans="4:14" ht="14.5" customHeight="1">
      <c r="D108" s="13">
        <v>107</v>
      </c>
      <c r="E108" s="143">
        <f>国際送料金額表!E108/2</f>
        <v>123.46</v>
      </c>
      <c r="F108" s="9"/>
      <c r="L108" s="14">
        <v>106</v>
      </c>
      <c r="M108" s="14">
        <v>0</v>
      </c>
      <c r="N108" s="11"/>
    </row>
    <row r="109" spans="4:14" ht="14.5" customHeight="1">
      <c r="D109" s="13">
        <v>108</v>
      </c>
      <c r="E109" s="143">
        <f>国際送料金額表!E109/2</f>
        <v>126.925</v>
      </c>
      <c r="F109" s="9"/>
      <c r="L109" s="14">
        <v>107</v>
      </c>
      <c r="M109" s="14">
        <v>0</v>
      </c>
      <c r="N109" s="11"/>
    </row>
    <row r="110" spans="4:14" ht="14.5" customHeight="1">
      <c r="D110" s="13">
        <v>109</v>
      </c>
      <c r="E110" s="143">
        <f>国際送料金額表!E110/2</f>
        <v>126.925</v>
      </c>
      <c r="F110" s="9"/>
      <c r="L110" s="14">
        <v>108</v>
      </c>
      <c r="M110" s="14">
        <v>0</v>
      </c>
      <c r="N110" s="11"/>
    </row>
    <row r="111" spans="4:14" ht="14.5" customHeight="1">
      <c r="D111" s="13">
        <v>110</v>
      </c>
      <c r="E111" s="143">
        <f>国際送料金額表!E111/2</f>
        <v>126.925</v>
      </c>
      <c r="F111" s="9"/>
      <c r="L111" s="14">
        <v>109</v>
      </c>
      <c r="M111" s="14">
        <v>0</v>
      </c>
      <c r="N111" s="11"/>
    </row>
    <row r="112" spans="4:14" ht="14.5" customHeight="1">
      <c r="D112" s="13">
        <v>111</v>
      </c>
      <c r="E112" s="143">
        <f>国際送料金額表!E112/2</f>
        <v>129.22999999999999</v>
      </c>
      <c r="F112" s="9"/>
      <c r="L112" s="14">
        <v>110</v>
      </c>
      <c r="M112" s="14">
        <v>0</v>
      </c>
      <c r="N112" s="11"/>
    </row>
    <row r="113" spans="4:14" ht="14.5" customHeight="1">
      <c r="D113" s="13">
        <v>112</v>
      </c>
      <c r="E113" s="143">
        <f>国際送料金額表!E113/2</f>
        <v>129.22999999999999</v>
      </c>
      <c r="F113" s="9"/>
      <c r="L113" s="14">
        <v>111</v>
      </c>
      <c r="M113" s="14">
        <v>0</v>
      </c>
      <c r="N113" s="11"/>
    </row>
    <row r="114" spans="4:14" ht="14.5" customHeight="1">
      <c r="D114" s="13">
        <v>113</v>
      </c>
      <c r="E114" s="143">
        <f>国際送料金額表!E114/2</f>
        <v>131.54</v>
      </c>
      <c r="F114" s="9"/>
      <c r="L114" s="14">
        <v>112</v>
      </c>
      <c r="M114" s="14">
        <v>0</v>
      </c>
      <c r="N114" s="11"/>
    </row>
    <row r="115" spans="4:14" ht="14.5" customHeight="1">
      <c r="D115" s="13">
        <v>114</v>
      </c>
      <c r="E115" s="143">
        <f>国際送料金額表!E115/2</f>
        <v>131.54</v>
      </c>
      <c r="F115" s="9"/>
      <c r="L115" s="14">
        <v>113</v>
      </c>
      <c r="M115" s="14">
        <v>0</v>
      </c>
      <c r="N115" s="11"/>
    </row>
    <row r="116" spans="4:14" ht="14.5" customHeight="1">
      <c r="D116" s="13">
        <v>115</v>
      </c>
      <c r="E116" s="143">
        <f>国際送料金額表!E116/2</f>
        <v>133.845</v>
      </c>
      <c r="F116" s="9"/>
      <c r="L116" s="14">
        <v>114</v>
      </c>
      <c r="M116" s="14">
        <v>0</v>
      </c>
      <c r="N116" s="11"/>
    </row>
    <row r="117" spans="4:14" ht="14.5" customHeight="1">
      <c r="D117" s="13">
        <v>116</v>
      </c>
      <c r="E117" s="143">
        <f>国際送料金額表!E117/2</f>
        <v>133.845</v>
      </c>
      <c r="F117" s="9"/>
      <c r="L117" s="14">
        <v>115</v>
      </c>
      <c r="M117" s="14">
        <v>0</v>
      </c>
      <c r="N117" s="11"/>
    </row>
    <row r="118" spans="4:14" ht="14.5" customHeight="1">
      <c r="D118" s="13">
        <v>117</v>
      </c>
      <c r="E118" s="143">
        <f>国際送料金額表!E118/2</f>
        <v>137.31</v>
      </c>
      <c r="F118" s="9"/>
      <c r="L118" s="14">
        <v>116</v>
      </c>
      <c r="M118" s="14">
        <v>0</v>
      </c>
      <c r="N118" s="11"/>
    </row>
    <row r="119" spans="4:14" ht="14.5" customHeight="1">
      <c r="D119" s="13">
        <v>118</v>
      </c>
      <c r="E119" s="143">
        <f>国際送料金額表!E119/2</f>
        <v>137.31</v>
      </c>
      <c r="F119" s="9"/>
      <c r="L119" s="14">
        <v>117</v>
      </c>
      <c r="M119" s="14">
        <v>0</v>
      </c>
      <c r="N119" s="11"/>
    </row>
    <row r="120" spans="4:14" ht="14.5" customHeight="1">
      <c r="D120" s="13">
        <v>119</v>
      </c>
      <c r="E120" s="143">
        <f>国際送料金額表!E120/2</f>
        <v>137.31</v>
      </c>
      <c r="F120" s="9"/>
      <c r="L120" s="14">
        <v>118</v>
      </c>
      <c r="M120" s="14">
        <v>0</v>
      </c>
      <c r="N120" s="11"/>
    </row>
    <row r="121" spans="4:14" ht="14.5" customHeight="1">
      <c r="D121" s="13">
        <v>120</v>
      </c>
      <c r="E121" s="143">
        <f>国際送料金額表!E121/2</f>
        <v>139.61500000000001</v>
      </c>
      <c r="F121" s="9"/>
      <c r="L121" s="14">
        <v>119</v>
      </c>
      <c r="M121" s="14">
        <v>0</v>
      </c>
      <c r="N121" s="11"/>
    </row>
    <row r="122" spans="4:14" ht="14.5" customHeight="1">
      <c r="D122" s="13">
        <v>121</v>
      </c>
      <c r="E122" s="143">
        <f>国際送料金額表!E122/2</f>
        <v>139.61500000000001</v>
      </c>
      <c r="F122" s="9"/>
      <c r="L122" s="14">
        <v>120</v>
      </c>
      <c r="M122" s="14">
        <v>0</v>
      </c>
      <c r="N122" s="11"/>
    </row>
    <row r="123" spans="4:14" ht="14.5" customHeight="1">
      <c r="D123" s="13">
        <v>122</v>
      </c>
      <c r="E123" s="143">
        <f>国際送料金額表!E123/2</f>
        <v>141.92500000000001</v>
      </c>
      <c r="F123" s="9"/>
      <c r="L123" s="14">
        <v>121</v>
      </c>
      <c r="M123" s="14">
        <v>0</v>
      </c>
      <c r="N123" s="11"/>
    </row>
    <row r="124" spans="4:14" ht="14.5" customHeight="1">
      <c r="D124" s="13">
        <v>123</v>
      </c>
      <c r="E124" s="143">
        <f>国際送料金額表!E124/2</f>
        <v>141.92500000000001</v>
      </c>
      <c r="F124" s="9"/>
      <c r="L124" s="14">
        <v>122</v>
      </c>
      <c r="M124" s="14">
        <v>0</v>
      </c>
      <c r="N124" s="11"/>
    </row>
    <row r="125" spans="4:14" ht="14.5" customHeight="1">
      <c r="D125" s="13">
        <v>124</v>
      </c>
      <c r="E125" s="143">
        <f>国際送料金額表!E125/2</f>
        <v>144.22999999999999</v>
      </c>
      <c r="F125" s="9"/>
      <c r="L125" s="14">
        <v>123</v>
      </c>
      <c r="M125" s="14">
        <v>0</v>
      </c>
      <c r="N125" s="11"/>
    </row>
    <row r="126" spans="4:14" ht="14.5" customHeight="1">
      <c r="D126" s="13">
        <v>125</v>
      </c>
      <c r="E126" s="143">
        <f>国際送料金額表!E126/2</f>
        <v>144.22999999999999</v>
      </c>
      <c r="F126" s="9"/>
      <c r="L126" s="14">
        <v>124</v>
      </c>
      <c r="M126" s="14">
        <v>0</v>
      </c>
      <c r="N126" s="11"/>
    </row>
    <row r="127" spans="4:14" ht="14.5" customHeight="1">
      <c r="D127" s="13">
        <v>126</v>
      </c>
      <c r="E127" s="143">
        <f>国際送料金額表!E127/2</f>
        <v>146.54</v>
      </c>
      <c r="F127" s="9"/>
      <c r="L127" s="14">
        <v>125</v>
      </c>
      <c r="M127" s="14">
        <v>0</v>
      </c>
      <c r="N127" s="11"/>
    </row>
    <row r="128" spans="4:14" ht="14.5" customHeight="1">
      <c r="D128" s="13">
        <v>127</v>
      </c>
      <c r="E128" s="143">
        <f>国際送料金額表!E128/2</f>
        <v>146.54</v>
      </c>
      <c r="F128" s="9"/>
      <c r="L128" s="14">
        <v>126</v>
      </c>
      <c r="M128" s="14">
        <v>0</v>
      </c>
      <c r="N128" s="11"/>
    </row>
    <row r="129" spans="4:14" ht="14.5" customHeight="1">
      <c r="D129" s="13">
        <v>128</v>
      </c>
      <c r="E129" s="143">
        <f>国際送料金額表!E129/2</f>
        <v>148.845</v>
      </c>
      <c r="F129" s="9"/>
      <c r="L129" s="14">
        <v>127</v>
      </c>
      <c r="M129" s="14">
        <v>0</v>
      </c>
      <c r="N129" s="11"/>
    </row>
    <row r="130" spans="4:14" ht="14.5" customHeight="1">
      <c r="D130" s="13">
        <v>129</v>
      </c>
      <c r="E130" s="143">
        <f>国際送料金額表!E130/2</f>
        <v>148.845</v>
      </c>
      <c r="F130" s="9"/>
      <c r="L130" s="14">
        <v>128</v>
      </c>
      <c r="M130" s="14">
        <v>0</v>
      </c>
      <c r="N130" s="11"/>
    </row>
    <row r="131" spans="4:14" ht="14.5" customHeight="1">
      <c r="D131" s="13">
        <v>130</v>
      </c>
      <c r="E131" s="143">
        <f>国際送料金額表!E131/2</f>
        <v>152.31</v>
      </c>
      <c r="F131" s="9"/>
      <c r="L131" s="14">
        <v>129</v>
      </c>
      <c r="M131" s="14">
        <v>0</v>
      </c>
      <c r="N131" s="11"/>
    </row>
    <row r="132" spans="4:14" ht="14.5" customHeight="1">
      <c r="D132" s="13">
        <v>131</v>
      </c>
      <c r="E132" s="143">
        <f>国際送料金額表!E132/2</f>
        <v>152.31</v>
      </c>
      <c r="F132" s="9"/>
      <c r="L132" s="14">
        <v>130</v>
      </c>
      <c r="M132" s="14">
        <v>0</v>
      </c>
      <c r="N132" s="11"/>
    </row>
    <row r="133" spans="4:14" ht="14.5" customHeight="1">
      <c r="D133" s="13">
        <v>132</v>
      </c>
      <c r="E133" s="143">
        <f>国際送料金額表!E133/2</f>
        <v>152.31</v>
      </c>
      <c r="F133" s="9"/>
      <c r="L133" s="14">
        <v>131</v>
      </c>
      <c r="M133" s="14">
        <v>0</v>
      </c>
      <c r="N133" s="11"/>
    </row>
    <row r="134" spans="4:14" ht="14.5" customHeight="1">
      <c r="D134" s="13">
        <v>133</v>
      </c>
      <c r="E134" s="143">
        <f>国際送料金額表!E134/2</f>
        <v>154.61500000000001</v>
      </c>
      <c r="F134" s="9"/>
      <c r="L134" s="14">
        <v>132</v>
      </c>
      <c r="M134" s="14">
        <v>0</v>
      </c>
      <c r="N134" s="11"/>
    </row>
    <row r="135" spans="4:14" ht="14.5" customHeight="1">
      <c r="D135" s="13">
        <v>134</v>
      </c>
      <c r="E135" s="143">
        <f>国際送料金額表!E135/2</f>
        <v>154.61500000000001</v>
      </c>
      <c r="F135" s="9"/>
      <c r="L135" s="14">
        <v>133</v>
      </c>
      <c r="M135" s="14">
        <v>0</v>
      </c>
      <c r="N135" s="11"/>
    </row>
    <row r="136" spans="4:14" ht="14.5" customHeight="1">
      <c r="D136" s="13">
        <v>135</v>
      </c>
      <c r="E136" s="143">
        <f>国際送料金額表!E136/2</f>
        <v>156.92500000000001</v>
      </c>
      <c r="F136" s="9"/>
      <c r="L136" s="14">
        <v>134</v>
      </c>
      <c r="M136" s="14">
        <v>0</v>
      </c>
      <c r="N136" s="11"/>
    </row>
    <row r="137" spans="4:14" ht="14.5" customHeight="1">
      <c r="D137" s="13">
        <v>136</v>
      </c>
      <c r="E137" s="143">
        <f>国際送料金額表!E137/2</f>
        <v>156.92500000000001</v>
      </c>
      <c r="F137" s="9"/>
      <c r="L137" s="14">
        <v>135</v>
      </c>
      <c r="M137" s="14">
        <v>0</v>
      </c>
      <c r="N137" s="11"/>
    </row>
    <row r="138" spans="4:14" ht="14.5" customHeight="1">
      <c r="D138" s="13">
        <v>137</v>
      </c>
      <c r="E138" s="143">
        <f>国際送料金額表!E138/2</f>
        <v>159.22999999999999</v>
      </c>
      <c r="F138" s="9"/>
      <c r="L138" s="14">
        <v>136</v>
      </c>
      <c r="M138" s="14">
        <v>0</v>
      </c>
      <c r="N138" s="11"/>
    </row>
    <row r="139" spans="4:14" ht="14.5" customHeight="1">
      <c r="D139" s="13">
        <v>138</v>
      </c>
      <c r="E139" s="143">
        <f>国際送料金額表!E139/2</f>
        <v>159.22999999999999</v>
      </c>
      <c r="F139" s="9"/>
      <c r="L139" s="14">
        <v>137</v>
      </c>
      <c r="M139" s="14">
        <v>0</v>
      </c>
      <c r="N139" s="11"/>
    </row>
    <row r="140" spans="4:14" ht="14.5" customHeight="1">
      <c r="D140" s="13">
        <v>139</v>
      </c>
      <c r="E140" s="143">
        <f>国際送料金額表!E140/2</f>
        <v>161.54</v>
      </c>
      <c r="F140" s="9"/>
      <c r="L140" s="14">
        <v>138</v>
      </c>
      <c r="M140" s="14">
        <v>0</v>
      </c>
      <c r="N140" s="11"/>
    </row>
    <row r="141" spans="4:14" ht="14.5" customHeight="1">
      <c r="D141" s="13">
        <v>140</v>
      </c>
      <c r="E141" s="143">
        <f>国際送料金額表!E141/2</f>
        <v>161.54</v>
      </c>
      <c r="F141" s="9"/>
      <c r="L141" s="14">
        <v>139</v>
      </c>
      <c r="M141" s="14">
        <v>0</v>
      </c>
      <c r="N141" s="11"/>
    </row>
    <row r="142" spans="4:14" ht="14.5" customHeight="1">
      <c r="D142" s="13">
        <v>141</v>
      </c>
      <c r="E142" s="143">
        <f>国際送料金額表!E142/2</f>
        <v>165</v>
      </c>
      <c r="F142" s="9"/>
      <c r="L142" s="14">
        <v>140</v>
      </c>
      <c r="M142" s="14">
        <v>0</v>
      </c>
      <c r="N142" s="11"/>
    </row>
    <row r="143" spans="4:14" ht="14.5" customHeight="1">
      <c r="D143" s="13">
        <v>142</v>
      </c>
      <c r="E143" s="143">
        <f>国際送料金額表!E143/2</f>
        <v>165</v>
      </c>
      <c r="F143" s="9"/>
      <c r="L143" s="14">
        <v>141</v>
      </c>
      <c r="M143" s="14">
        <v>0</v>
      </c>
      <c r="N143" s="11"/>
    </row>
    <row r="144" spans="4:14" ht="14.5" customHeight="1">
      <c r="D144" s="13">
        <v>143</v>
      </c>
      <c r="E144" s="143">
        <f>国際送料金額表!E144/2</f>
        <v>165</v>
      </c>
      <c r="F144" s="9"/>
      <c r="L144" s="14">
        <v>142</v>
      </c>
      <c r="M144" s="14">
        <v>0</v>
      </c>
      <c r="N144" s="11"/>
    </row>
    <row r="145" spans="4:14" ht="14.5" customHeight="1">
      <c r="D145" s="13">
        <v>144</v>
      </c>
      <c r="E145" s="143">
        <f>国際送料金額表!E145/2</f>
        <v>167.31</v>
      </c>
      <c r="F145" s="9"/>
      <c r="L145" s="14">
        <v>143</v>
      </c>
      <c r="M145" s="14">
        <v>0</v>
      </c>
      <c r="N145" s="11"/>
    </row>
    <row r="146" spans="4:14" ht="14.5" customHeight="1">
      <c r="D146" s="13">
        <v>145</v>
      </c>
      <c r="E146" s="143">
        <f>国際送料金額表!E146/2</f>
        <v>167.31</v>
      </c>
      <c r="F146" s="9"/>
      <c r="L146" s="14">
        <v>144</v>
      </c>
      <c r="M146" s="14">
        <v>0</v>
      </c>
      <c r="N146" s="11"/>
    </row>
    <row r="147" spans="4:14" ht="14.5" customHeight="1">
      <c r="D147" s="13">
        <v>146</v>
      </c>
      <c r="E147" s="143">
        <f>国際送料金額表!E147/2</f>
        <v>169.61500000000001</v>
      </c>
      <c r="F147" s="9"/>
      <c r="L147" s="14">
        <v>145</v>
      </c>
      <c r="M147" s="14">
        <v>0</v>
      </c>
      <c r="N147" s="11"/>
    </row>
    <row r="148" spans="4:14" ht="14.5" customHeight="1">
      <c r="D148" s="13">
        <v>147</v>
      </c>
      <c r="E148" s="143">
        <f>国際送料金額表!E148/2</f>
        <v>169.61500000000001</v>
      </c>
      <c r="F148" s="9"/>
      <c r="L148" s="14">
        <v>146</v>
      </c>
      <c r="M148" s="14">
        <v>0</v>
      </c>
      <c r="N148" s="11"/>
    </row>
    <row r="149" spans="4:14" ht="14.5" customHeight="1">
      <c r="D149" s="13">
        <v>148</v>
      </c>
      <c r="E149" s="143">
        <f>国際送料金額表!E149/2</f>
        <v>171.92500000000001</v>
      </c>
      <c r="F149" s="9"/>
      <c r="L149" s="14">
        <v>147</v>
      </c>
      <c r="M149" s="14">
        <v>0</v>
      </c>
      <c r="N149" s="11"/>
    </row>
    <row r="150" spans="4:14" ht="14.5" customHeight="1">
      <c r="D150" s="13">
        <v>149</v>
      </c>
      <c r="E150" s="143">
        <f>国際送料金額表!E150/2</f>
        <v>171.92500000000001</v>
      </c>
      <c r="F150" s="9"/>
      <c r="L150" s="14">
        <v>148</v>
      </c>
      <c r="M150" s="14">
        <v>0</v>
      </c>
      <c r="N150" s="11"/>
    </row>
    <row r="151" spans="4:14" ht="14.5" customHeight="1">
      <c r="D151" s="13">
        <v>150</v>
      </c>
      <c r="E151" s="143">
        <f>国際送料金額表!E151/2</f>
        <v>174.23</v>
      </c>
      <c r="F151" s="9"/>
      <c r="L151" s="14">
        <v>149</v>
      </c>
      <c r="M151" s="14">
        <v>0</v>
      </c>
      <c r="N151" s="11"/>
    </row>
    <row r="152" spans="4:14" ht="14.5" customHeight="1">
      <c r="D152" s="13">
        <v>151</v>
      </c>
      <c r="E152" s="143">
        <f>国際送料金額表!E152/2</f>
        <v>174.23</v>
      </c>
      <c r="F152" s="9"/>
      <c r="L152" s="14">
        <v>150</v>
      </c>
      <c r="M152" s="14">
        <v>0</v>
      </c>
      <c r="N152" s="11"/>
    </row>
    <row r="153" spans="4:14" ht="14.5" customHeight="1">
      <c r="D153" s="13">
        <v>152</v>
      </c>
      <c r="E153" s="143">
        <f>国際送料金額表!E153/2</f>
        <v>177.69</v>
      </c>
      <c r="F153" s="9"/>
      <c r="L153" s="14">
        <v>151</v>
      </c>
      <c r="M153" s="14">
        <v>0</v>
      </c>
      <c r="N153" s="11"/>
    </row>
    <row r="154" spans="4:14" ht="14.5" customHeight="1">
      <c r="D154" s="13">
        <v>153</v>
      </c>
      <c r="E154" s="143">
        <f>国際送料金額表!E154/2</f>
        <v>177.69</v>
      </c>
      <c r="F154" s="9"/>
      <c r="L154" s="14">
        <v>152</v>
      </c>
      <c r="M154" s="14">
        <v>0</v>
      </c>
      <c r="N154" s="11"/>
    </row>
    <row r="155" spans="4:14" ht="14.5" customHeight="1">
      <c r="D155" s="13">
        <v>154</v>
      </c>
      <c r="E155" s="143">
        <f>国際送料金額表!E155/2</f>
        <v>177.69</v>
      </c>
      <c r="F155" s="9"/>
      <c r="L155" s="14">
        <v>153</v>
      </c>
      <c r="M155" s="14">
        <v>0</v>
      </c>
      <c r="N155" s="11"/>
    </row>
    <row r="156" spans="4:14" ht="14.5" customHeight="1">
      <c r="D156" s="13">
        <v>155</v>
      </c>
      <c r="E156" s="143">
        <f>国際送料金額表!E156/2</f>
        <v>181.05</v>
      </c>
      <c r="F156" s="9"/>
      <c r="L156" s="14">
        <v>154</v>
      </c>
      <c r="M156" s="14">
        <v>0</v>
      </c>
      <c r="N156" s="11"/>
    </row>
    <row r="157" spans="4:14" ht="14.5" customHeight="1">
      <c r="D157" s="13">
        <v>156</v>
      </c>
      <c r="E157" s="143">
        <f>国際送料金額表!E157/2</f>
        <v>181.05</v>
      </c>
      <c r="F157" s="9"/>
      <c r="L157" s="14">
        <v>155</v>
      </c>
      <c r="M157" s="14">
        <v>0</v>
      </c>
      <c r="N157" s="11"/>
    </row>
    <row r="158" spans="4:14" ht="14.5" customHeight="1">
      <c r="D158" s="13">
        <v>157</v>
      </c>
      <c r="E158" s="143">
        <f>国際送料金額表!E158/2</f>
        <v>181.8</v>
      </c>
      <c r="F158" s="9"/>
      <c r="L158" s="14">
        <v>156</v>
      </c>
      <c r="M158" s="14">
        <v>0</v>
      </c>
      <c r="N158" s="11"/>
    </row>
    <row r="159" spans="4:14" ht="14.5" customHeight="1">
      <c r="D159" s="13">
        <v>158</v>
      </c>
      <c r="E159" s="143">
        <f>国際送料金額表!E159/2</f>
        <v>181.8</v>
      </c>
      <c r="F159" s="9"/>
      <c r="L159" s="14">
        <v>157</v>
      </c>
      <c r="M159" s="14">
        <v>0</v>
      </c>
      <c r="N159" s="11"/>
    </row>
    <row r="160" spans="4:14" ht="14.5" customHeight="1">
      <c r="D160" s="13">
        <v>159</v>
      </c>
      <c r="E160" s="143">
        <f>国際送料金額表!E160/2</f>
        <v>182.5</v>
      </c>
      <c r="F160" s="9"/>
      <c r="L160" s="14">
        <v>158</v>
      </c>
      <c r="M160" s="14">
        <v>0</v>
      </c>
      <c r="N160" s="11"/>
    </row>
    <row r="161" spans="4:14" ht="14.5" customHeight="1">
      <c r="D161" s="13">
        <v>160</v>
      </c>
      <c r="E161" s="143">
        <f>国際送料金額表!E161/2</f>
        <v>182.5</v>
      </c>
      <c r="F161" s="9"/>
      <c r="L161" s="14">
        <v>159</v>
      </c>
      <c r="M161" s="14">
        <v>0</v>
      </c>
      <c r="N161" s="11"/>
    </row>
    <row r="162" spans="4:14" ht="14.5" customHeight="1">
      <c r="D162" s="13">
        <v>161</v>
      </c>
      <c r="E162" s="143">
        <f>国際送料金額表!E162/2</f>
        <v>183.15</v>
      </c>
      <c r="F162" s="9"/>
      <c r="L162" s="14">
        <v>160</v>
      </c>
      <c r="M162" s="14">
        <v>0</v>
      </c>
      <c r="N162" s="11"/>
    </row>
    <row r="163" spans="4:14" ht="14.5" customHeight="1">
      <c r="D163" s="13">
        <v>162</v>
      </c>
      <c r="E163" s="143">
        <f>国際送料金額表!E163/2</f>
        <v>183.15</v>
      </c>
      <c r="F163" s="9"/>
      <c r="L163" s="14">
        <v>161</v>
      </c>
      <c r="M163" s="14">
        <v>0</v>
      </c>
      <c r="N163" s="11"/>
    </row>
    <row r="164" spans="4:14" ht="14.5" customHeight="1">
      <c r="D164" s="13">
        <v>163</v>
      </c>
      <c r="E164" s="143">
        <f>国際送料金額表!E164/2</f>
        <v>183.75</v>
      </c>
      <c r="F164" s="9"/>
      <c r="L164" s="14">
        <v>162</v>
      </c>
      <c r="M164" s="14">
        <v>0</v>
      </c>
      <c r="N164" s="11"/>
    </row>
    <row r="165" spans="4:14" ht="14.5" customHeight="1">
      <c r="D165" s="13">
        <v>164</v>
      </c>
      <c r="E165" s="143">
        <f>国際送料金額表!E165/2</f>
        <v>183.75</v>
      </c>
      <c r="F165" s="9"/>
      <c r="L165" s="14">
        <v>163</v>
      </c>
      <c r="M165" s="14">
        <v>0</v>
      </c>
      <c r="N165" s="11"/>
    </row>
    <row r="166" spans="4:14" ht="14.5" customHeight="1">
      <c r="D166" s="13">
        <v>165</v>
      </c>
      <c r="E166" s="143">
        <f>国際送料金額表!E166/2</f>
        <v>183.75</v>
      </c>
      <c r="F166" s="9"/>
      <c r="L166" s="14">
        <v>164</v>
      </c>
      <c r="M166" s="14">
        <v>0</v>
      </c>
      <c r="N166" s="11"/>
    </row>
    <row r="167" spans="4:14" ht="14.5" customHeight="1">
      <c r="D167" s="13">
        <v>166</v>
      </c>
      <c r="E167" s="143">
        <f>国際送料金額表!E167/2</f>
        <v>184.3</v>
      </c>
      <c r="F167" s="9"/>
      <c r="L167" s="14">
        <v>165</v>
      </c>
      <c r="M167" s="14">
        <v>0</v>
      </c>
      <c r="N167" s="11"/>
    </row>
    <row r="168" spans="4:14" ht="14.5" customHeight="1">
      <c r="D168" s="13">
        <v>167</v>
      </c>
      <c r="E168" s="143">
        <f>国際送料金額表!E168/2</f>
        <v>184.3</v>
      </c>
      <c r="F168" s="9"/>
      <c r="L168" s="14">
        <v>166</v>
      </c>
      <c r="M168" s="14">
        <v>0</v>
      </c>
      <c r="N168" s="11"/>
    </row>
    <row r="169" spans="4:14" ht="14.5" customHeight="1">
      <c r="D169" s="13">
        <v>168</v>
      </c>
      <c r="E169" s="143">
        <f>国際送料金額表!E169/2</f>
        <v>184.8</v>
      </c>
      <c r="F169" s="9"/>
      <c r="L169" s="14">
        <v>167</v>
      </c>
      <c r="M169" s="14">
        <v>0</v>
      </c>
      <c r="N169" s="11"/>
    </row>
    <row r="170" spans="4:14" ht="14.5" customHeight="1">
      <c r="D170" s="13">
        <v>169</v>
      </c>
      <c r="E170" s="143">
        <f>国際送料金額表!E170/2</f>
        <v>184.8</v>
      </c>
      <c r="F170" s="9"/>
      <c r="L170" s="14">
        <v>168</v>
      </c>
      <c r="M170" s="14">
        <v>0</v>
      </c>
      <c r="N170" s="11"/>
    </row>
    <row r="171" spans="4:14" ht="14.5" customHeight="1">
      <c r="D171" s="13">
        <v>170</v>
      </c>
      <c r="E171" s="143">
        <f>国際送料金額表!E171/2</f>
        <v>185.25</v>
      </c>
      <c r="F171" s="9"/>
      <c r="L171" s="14">
        <v>169</v>
      </c>
      <c r="M171" s="14">
        <v>0</v>
      </c>
      <c r="N171" s="11"/>
    </row>
    <row r="172" spans="4:14" ht="14.5" customHeight="1">
      <c r="D172" s="13">
        <v>171</v>
      </c>
      <c r="E172" s="143">
        <f>国際送料金額表!E172/2</f>
        <v>185.25</v>
      </c>
      <c r="F172" s="9"/>
      <c r="L172" s="14">
        <v>170</v>
      </c>
      <c r="M172" s="14">
        <v>0</v>
      </c>
      <c r="N172" s="11"/>
    </row>
    <row r="173" spans="4:14" ht="14.5" customHeight="1">
      <c r="D173" s="13">
        <v>172</v>
      </c>
      <c r="E173" s="143">
        <f>国際送料金額表!E173/2</f>
        <v>185.65</v>
      </c>
      <c r="F173" s="9"/>
      <c r="L173" s="14">
        <v>171</v>
      </c>
      <c r="M173" s="14">
        <v>0</v>
      </c>
      <c r="N173" s="11"/>
    </row>
    <row r="174" spans="4:14" ht="14.5" customHeight="1">
      <c r="D174" s="13">
        <v>173</v>
      </c>
      <c r="E174" s="143">
        <f>国際送料金額表!E174/2</f>
        <v>185.65</v>
      </c>
      <c r="F174" s="9"/>
      <c r="L174" s="14">
        <v>172</v>
      </c>
      <c r="M174" s="14">
        <v>0</v>
      </c>
      <c r="N174" s="11"/>
    </row>
    <row r="175" spans="4:14" ht="14.5" customHeight="1">
      <c r="D175" s="13">
        <v>174</v>
      </c>
      <c r="E175" s="143">
        <f>国際送料金額表!E175/2</f>
        <v>185.65</v>
      </c>
      <c r="F175" s="9"/>
      <c r="L175" s="14">
        <v>173</v>
      </c>
      <c r="M175" s="14">
        <v>0</v>
      </c>
      <c r="N175" s="11"/>
    </row>
    <row r="176" spans="4:14" ht="14.5" customHeight="1">
      <c r="D176" s="13">
        <v>175</v>
      </c>
      <c r="E176" s="143">
        <f>国際送料金額表!E176/2</f>
        <v>186</v>
      </c>
      <c r="F176" s="9"/>
      <c r="L176" s="14">
        <v>174</v>
      </c>
      <c r="M176" s="14">
        <v>0</v>
      </c>
      <c r="N176" s="11"/>
    </row>
    <row r="177" spans="4:14" ht="14.5" customHeight="1">
      <c r="D177" s="13">
        <v>176</v>
      </c>
      <c r="E177" s="143">
        <f>国際送料金額表!E177/2</f>
        <v>186</v>
      </c>
      <c r="F177" s="9"/>
      <c r="L177" s="14">
        <v>175</v>
      </c>
      <c r="M177" s="14">
        <v>0</v>
      </c>
      <c r="N177" s="11"/>
    </row>
    <row r="178" spans="4:14" ht="14.5" customHeight="1">
      <c r="D178" s="13">
        <v>177</v>
      </c>
      <c r="E178" s="143">
        <f>国際送料金額表!E178/2</f>
        <v>186.3</v>
      </c>
      <c r="F178" s="9"/>
      <c r="L178" s="14">
        <v>176</v>
      </c>
      <c r="M178" s="14">
        <v>0</v>
      </c>
      <c r="N178" s="11"/>
    </row>
    <row r="179" spans="4:14" ht="14.5" customHeight="1">
      <c r="D179" s="13">
        <v>178</v>
      </c>
      <c r="E179" s="143">
        <f>国際送料金額表!E179/2</f>
        <v>186.3</v>
      </c>
      <c r="F179" s="9"/>
      <c r="L179" s="14">
        <v>177</v>
      </c>
      <c r="M179" s="14">
        <v>0</v>
      </c>
      <c r="N179" s="11"/>
    </row>
    <row r="180" spans="4:14" ht="14.5" customHeight="1">
      <c r="D180" s="13">
        <v>179</v>
      </c>
      <c r="E180" s="143">
        <f>国際送料金額表!E180/2</f>
        <v>186.55</v>
      </c>
      <c r="F180" s="9"/>
      <c r="L180" s="14">
        <v>178</v>
      </c>
      <c r="M180" s="14">
        <v>0</v>
      </c>
      <c r="N180" s="11"/>
    </row>
    <row r="181" spans="4:14" ht="14.5" customHeight="1">
      <c r="D181" s="13">
        <v>180</v>
      </c>
      <c r="E181" s="143">
        <f>国際送料金額表!E181/2</f>
        <v>186.55</v>
      </c>
      <c r="F181" s="9"/>
      <c r="L181" s="14">
        <v>179</v>
      </c>
      <c r="M181" s="14">
        <v>0</v>
      </c>
      <c r="N181" s="11"/>
    </row>
    <row r="182" spans="4:14" ht="14.5" customHeight="1">
      <c r="D182" s="13">
        <v>181</v>
      </c>
      <c r="E182" s="143">
        <f>国際送料金額表!E182/2</f>
        <v>186.75</v>
      </c>
      <c r="F182" s="9"/>
      <c r="L182" s="14">
        <v>180</v>
      </c>
      <c r="M182" s="14">
        <v>0</v>
      </c>
      <c r="N182" s="11"/>
    </row>
    <row r="183" spans="4:14" ht="14.5" customHeight="1">
      <c r="D183" s="13">
        <v>182</v>
      </c>
      <c r="E183" s="143">
        <f>国際送料金額表!E183/2</f>
        <v>186.75</v>
      </c>
      <c r="F183" s="9"/>
      <c r="L183" s="14">
        <v>181</v>
      </c>
      <c r="M183" s="14">
        <v>0</v>
      </c>
      <c r="N183" s="11"/>
    </row>
    <row r="184" spans="4:14" ht="14.5" customHeight="1">
      <c r="D184" s="13">
        <v>183</v>
      </c>
      <c r="E184" s="143">
        <f>国際送料金額表!E184/2</f>
        <v>186.9</v>
      </c>
      <c r="F184" s="9"/>
      <c r="L184" s="14">
        <v>182</v>
      </c>
      <c r="M184" s="14">
        <v>0</v>
      </c>
      <c r="N184" s="11"/>
    </row>
    <row r="185" spans="4:14" ht="14.5" customHeight="1">
      <c r="D185" s="13">
        <v>184</v>
      </c>
      <c r="E185" s="143">
        <f>国際送料金額表!E185/2</f>
        <v>186.9</v>
      </c>
      <c r="F185" s="9"/>
      <c r="L185" s="14">
        <v>183</v>
      </c>
      <c r="M185" s="14">
        <v>0</v>
      </c>
      <c r="N185" s="11"/>
    </row>
    <row r="186" spans="4:14" ht="14.5" customHeight="1">
      <c r="D186" s="13">
        <v>185</v>
      </c>
      <c r="E186" s="143">
        <f>国際送料金額表!E186/2</f>
        <v>186.9</v>
      </c>
      <c r="F186" s="9"/>
      <c r="L186" s="14">
        <v>184</v>
      </c>
      <c r="M186" s="14">
        <v>0</v>
      </c>
      <c r="N186" s="11"/>
    </row>
    <row r="187" spans="4:14" ht="14.5" customHeight="1">
      <c r="D187" s="13">
        <v>186</v>
      </c>
      <c r="E187" s="143">
        <f>国際送料金額表!E187/2</f>
        <v>188.27500000000001</v>
      </c>
      <c r="F187" s="9"/>
      <c r="L187" s="14">
        <v>185</v>
      </c>
      <c r="M187" s="14">
        <v>0</v>
      </c>
      <c r="N187" s="11"/>
    </row>
    <row r="188" spans="4:14" ht="14.5" customHeight="1">
      <c r="D188" s="13">
        <v>187</v>
      </c>
      <c r="E188" s="143">
        <f>国際送料金額表!E188/2</f>
        <v>188.27500000000001</v>
      </c>
      <c r="F188" s="9"/>
      <c r="L188" s="14">
        <v>186</v>
      </c>
      <c r="M188" s="14">
        <v>0</v>
      </c>
      <c r="N188" s="11"/>
    </row>
    <row r="189" spans="4:14" ht="14.5" customHeight="1">
      <c r="D189" s="13">
        <v>188</v>
      </c>
      <c r="E189" s="143">
        <f>国際送料金額表!E189/2</f>
        <v>190.06</v>
      </c>
      <c r="F189" s="9"/>
      <c r="L189" s="14">
        <v>187</v>
      </c>
      <c r="M189" s="14">
        <v>0</v>
      </c>
      <c r="N189" s="11"/>
    </row>
    <row r="190" spans="4:14" ht="14.5" customHeight="1">
      <c r="D190" s="13">
        <v>189</v>
      </c>
      <c r="E190" s="143">
        <f>国際送料金額表!E190/2</f>
        <v>190.06</v>
      </c>
      <c r="F190" s="9"/>
      <c r="L190" s="14">
        <v>188</v>
      </c>
      <c r="M190" s="14">
        <v>0</v>
      </c>
      <c r="N190" s="11"/>
    </row>
    <row r="191" spans="4:14" ht="14.5" customHeight="1">
      <c r="D191" s="13">
        <v>190</v>
      </c>
      <c r="E191" s="143">
        <f>国際送料金額表!E191/2</f>
        <v>191.83500000000001</v>
      </c>
      <c r="F191" s="9"/>
      <c r="L191" s="14">
        <v>189</v>
      </c>
      <c r="M191" s="14">
        <v>0</v>
      </c>
      <c r="N191" s="11"/>
    </row>
    <row r="192" spans="4:14" ht="14.5" customHeight="1">
      <c r="D192" s="13">
        <v>191</v>
      </c>
      <c r="E192" s="143">
        <f>国際送料金額表!E192/2</f>
        <v>191.83500000000001</v>
      </c>
      <c r="F192" s="9"/>
      <c r="L192" s="14">
        <v>190</v>
      </c>
      <c r="M192" s="14">
        <v>0</v>
      </c>
      <c r="N192" s="11"/>
    </row>
    <row r="193" spans="4:14" ht="14.5" customHeight="1">
      <c r="D193" s="13">
        <v>192</v>
      </c>
      <c r="E193" s="143">
        <f>国際送料金額表!E193/2</f>
        <v>193.6</v>
      </c>
      <c r="F193" s="9"/>
      <c r="L193" s="14">
        <v>191</v>
      </c>
      <c r="M193" s="14">
        <v>0</v>
      </c>
      <c r="N193" s="11"/>
    </row>
    <row r="194" spans="4:14" ht="14.5" customHeight="1">
      <c r="D194" s="13">
        <v>193</v>
      </c>
      <c r="E194" s="143">
        <f>国際送料金額表!E194/2</f>
        <v>193.6</v>
      </c>
      <c r="F194" s="9"/>
      <c r="L194" s="14">
        <v>192</v>
      </c>
      <c r="M194" s="14">
        <v>0</v>
      </c>
      <c r="N194" s="11"/>
    </row>
    <row r="195" spans="4:14" ht="14.5" customHeight="1">
      <c r="D195" s="13">
        <v>194</v>
      </c>
      <c r="E195" s="143">
        <f>国際送料金額表!E195/2</f>
        <v>195.35499999999999</v>
      </c>
      <c r="F195" s="9"/>
      <c r="L195" s="14">
        <v>193</v>
      </c>
      <c r="M195" s="14">
        <v>0</v>
      </c>
      <c r="N195" s="11"/>
    </row>
    <row r="196" spans="4:14" ht="14.5" customHeight="1">
      <c r="D196" s="13">
        <v>195</v>
      </c>
      <c r="E196" s="143">
        <f>国際送料金額表!E196/2</f>
        <v>195.35499999999999</v>
      </c>
      <c r="F196" s="9"/>
      <c r="L196" s="14">
        <v>194</v>
      </c>
      <c r="M196" s="14">
        <v>0</v>
      </c>
      <c r="N196" s="11"/>
    </row>
    <row r="197" spans="4:14" ht="14.5" customHeight="1">
      <c r="D197" s="13">
        <v>196</v>
      </c>
      <c r="E197" s="143">
        <f>国際送料金額表!E197/2</f>
        <v>195.35499999999999</v>
      </c>
      <c r="F197" s="9"/>
      <c r="L197" s="14">
        <v>195</v>
      </c>
      <c r="M197" s="14">
        <v>0</v>
      </c>
      <c r="N197" s="11"/>
    </row>
    <row r="198" spans="4:14" ht="14.5" customHeight="1">
      <c r="D198" s="13">
        <v>197</v>
      </c>
      <c r="E198" s="143">
        <f>国際送料金額表!E198/2</f>
        <v>197.1</v>
      </c>
      <c r="F198" s="9"/>
      <c r="L198" s="14">
        <v>196</v>
      </c>
      <c r="M198" s="14">
        <v>0</v>
      </c>
      <c r="N198" s="11"/>
    </row>
    <row r="199" spans="4:14" ht="14.5" customHeight="1">
      <c r="D199" s="13">
        <v>198</v>
      </c>
      <c r="E199" s="143">
        <f>国際送料金額表!E199/2</f>
        <v>197.1</v>
      </c>
      <c r="F199" s="9"/>
      <c r="L199" s="14">
        <v>197</v>
      </c>
      <c r="M199" s="14">
        <v>0</v>
      </c>
      <c r="N199" s="11"/>
    </row>
    <row r="200" spans="4:14" ht="14.5" customHeight="1">
      <c r="D200" s="13">
        <v>199</v>
      </c>
      <c r="E200" s="143">
        <f>国際送料金額表!E200/2</f>
        <v>198.83500000000001</v>
      </c>
      <c r="F200" s="9"/>
      <c r="L200" s="14">
        <v>198</v>
      </c>
      <c r="M200" s="14">
        <v>0</v>
      </c>
      <c r="N200" s="11"/>
    </row>
    <row r="201" spans="4:14" ht="14.5" customHeight="1">
      <c r="D201" s="13">
        <v>200</v>
      </c>
      <c r="E201" s="143">
        <f>国際送料金額表!E201/2</f>
        <v>198.83500000000001</v>
      </c>
      <c r="F201" s="9"/>
      <c r="L201" s="14">
        <v>199</v>
      </c>
      <c r="M201" s="14">
        <v>0</v>
      </c>
      <c r="N201" s="11"/>
    </row>
    <row r="202" spans="4:14" ht="14.5" customHeight="1">
      <c r="D202" s="13">
        <v>201</v>
      </c>
      <c r="E202" s="143">
        <f>国際送料金額表!E202/2</f>
        <v>200.56</v>
      </c>
      <c r="F202" s="9"/>
      <c r="L202" s="14">
        <v>200</v>
      </c>
      <c r="M202" s="14">
        <v>0</v>
      </c>
      <c r="N202" s="11"/>
    </row>
    <row r="203" spans="4:14" ht="14.5" customHeight="1">
      <c r="D203" s="13">
        <v>202</v>
      </c>
      <c r="E203" s="143">
        <f>国際送料金額表!E203/2</f>
        <v>200.56</v>
      </c>
      <c r="F203" s="9"/>
      <c r="L203" s="14">
        <v>201</v>
      </c>
      <c r="M203" s="14">
        <v>0</v>
      </c>
      <c r="N203" s="11"/>
    </row>
    <row r="204" spans="4:14" ht="14.5" customHeight="1">
      <c r="D204" s="13">
        <v>203</v>
      </c>
      <c r="E204" s="143">
        <f>国際送料金額表!E204/2</f>
        <v>202.27500000000001</v>
      </c>
      <c r="F204" s="9"/>
      <c r="L204" s="14">
        <v>202</v>
      </c>
      <c r="M204" s="14">
        <v>0</v>
      </c>
      <c r="N204" s="11"/>
    </row>
    <row r="205" spans="4:14" ht="14.5" customHeight="1">
      <c r="D205" s="13">
        <v>204</v>
      </c>
      <c r="E205" s="143">
        <f>国際送料金額表!E205/2</f>
        <v>202.27500000000001</v>
      </c>
      <c r="F205" s="9"/>
      <c r="L205" s="14">
        <v>203</v>
      </c>
      <c r="M205" s="14">
        <v>0</v>
      </c>
      <c r="N205" s="11"/>
    </row>
    <row r="206" spans="4:14" ht="14.5" customHeight="1">
      <c r="D206" s="13">
        <v>205</v>
      </c>
      <c r="E206" s="143">
        <f>国際送料金額表!E206/2</f>
        <v>203.98</v>
      </c>
      <c r="F206" s="9"/>
      <c r="L206" s="14">
        <v>204</v>
      </c>
      <c r="M206" s="14">
        <v>0</v>
      </c>
      <c r="N206" s="11"/>
    </row>
    <row r="207" spans="4:14" ht="14.5" customHeight="1">
      <c r="D207" s="13">
        <v>206</v>
      </c>
      <c r="E207" s="143">
        <f>国際送料金額表!E207/2</f>
        <v>203.98</v>
      </c>
      <c r="F207" s="9"/>
      <c r="L207" s="14">
        <v>205</v>
      </c>
      <c r="M207" s="14">
        <v>0</v>
      </c>
      <c r="N207" s="11"/>
    </row>
    <row r="208" spans="4:14" ht="14.5" customHeight="1">
      <c r="D208" s="13">
        <v>207</v>
      </c>
      <c r="E208" s="143">
        <f>国際送料金額表!E208/2</f>
        <v>203.98</v>
      </c>
      <c r="F208" s="9"/>
      <c r="L208" s="14">
        <v>206</v>
      </c>
      <c r="M208" s="14">
        <v>0</v>
      </c>
      <c r="N208" s="11"/>
    </row>
    <row r="209" spans="4:14" ht="14.5" customHeight="1">
      <c r="D209" s="13">
        <v>208</v>
      </c>
      <c r="E209" s="143">
        <f>国際送料金額表!E209/2</f>
        <v>205.67500000000001</v>
      </c>
      <c r="F209" s="9"/>
      <c r="L209" s="14">
        <v>207</v>
      </c>
      <c r="M209" s="14">
        <v>0</v>
      </c>
      <c r="N209" s="11"/>
    </row>
    <row r="210" spans="4:14" ht="14.5" customHeight="1">
      <c r="D210" s="13">
        <v>209</v>
      </c>
      <c r="E210" s="143">
        <f>国際送料金額表!E210/2</f>
        <v>205.67500000000001</v>
      </c>
      <c r="F210" s="9"/>
      <c r="L210" s="14">
        <v>208</v>
      </c>
      <c r="M210" s="14">
        <v>0</v>
      </c>
      <c r="N210" s="11"/>
    </row>
    <row r="211" spans="4:14" ht="14.5" customHeight="1">
      <c r="D211" s="13">
        <v>210</v>
      </c>
      <c r="E211" s="143">
        <f>国際送料金額表!E211/2</f>
        <v>207.36</v>
      </c>
      <c r="F211" s="9"/>
      <c r="L211" s="14">
        <v>209</v>
      </c>
      <c r="M211" s="14">
        <v>0</v>
      </c>
      <c r="N211" s="11"/>
    </row>
    <row r="212" spans="4:14" ht="14.5" customHeight="1">
      <c r="D212" s="13">
        <v>211</v>
      </c>
      <c r="E212" s="143">
        <f>国際送料金額表!E212/2</f>
        <v>207.36</v>
      </c>
      <c r="F212" s="9"/>
      <c r="L212" s="14">
        <v>210</v>
      </c>
      <c r="M212" s="14">
        <v>0</v>
      </c>
      <c r="N212" s="11"/>
    </row>
    <row r="213" spans="4:14" ht="14.5" customHeight="1">
      <c r="D213" s="13">
        <v>212</v>
      </c>
      <c r="E213" s="143">
        <f>国際送料金額表!E213/2</f>
        <v>209.035</v>
      </c>
      <c r="F213" s="9"/>
      <c r="L213" s="14">
        <v>211</v>
      </c>
      <c r="M213" s="14">
        <v>0</v>
      </c>
      <c r="N213" s="11"/>
    </row>
    <row r="214" spans="4:14" ht="14.5" customHeight="1">
      <c r="D214" s="13">
        <v>213</v>
      </c>
      <c r="E214" s="143">
        <f>国際送料金額表!E214/2</f>
        <v>209.035</v>
      </c>
      <c r="F214" s="9"/>
      <c r="L214" s="14">
        <v>212</v>
      </c>
      <c r="M214" s="14">
        <v>0</v>
      </c>
      <c r="N214" s="11"/>
    </row>
    <row r="215" spans="4:14" ht="14.5" customHeight="1">
      <c r="D215" s="13">
        <v>214</v>
      </c>
      <c r="E215" s="143">
        <f>国際送料金額表!E215/2</f>
        <v>210.7</v>
      </c>
      <c r="F215" s="9"/>
      <c r="L215" s="14">
        <v>213</v>
      </c>
      <c r="M215" s="14">
        <v>0</v>
      </c>
      <c r="N215" s="11"/>
    </row>
    <row r="216" spans="4:14" ht="14.5" customHeight="1">
      <c r="D216" s="13">
        <v>215</v>
      </c>
      <c r="E216" s="143">
        <f>国際送料金額表!E216/2</f>
        <v>210.7</v>
      </c>
      <c r="F216" s="9"/>
      <c r="L216" s="14">
        <v>214</v>
      </c>
      <c r="M216" s="14">
        <v>0</v>
      </c>
      <c r="N216" s="11"/>
    </row>
    <row r="217" spans="4:14" ht="14.5" customHeight="1">
      <c r="D217" s="13">
        <v>216</v>
      </c>
      <c r="E217" s="143">
        <f>国際送料金額表!E217/2</f>
        <v>212.35499999999999</v>
      </c>
      <c r="F217" s="9"/>
      <c r="L217" s="14">
        <v>215</v>
      </c>
      <c r="M217" s="14">
        <v>0</v>
      </c>
      <c r="N217" s="11"/>
    </row>
    <row r="218" spans="4:14" ht="14.5" customHeight="1">
      <c r="D218" s="13">
        <v>217</v>
      </c>
      <c r="E218" s="143">
        <f>国際送料金額表!E218/2</f>
        <v>212.35499999999999</v>
      </c>
      <c r="F218" s="9"/>
      <c r="L218" s="14">
        <v>216</v>
      </c>
      <c r="M218" s="14">
        <v>0</v>
      </c>
      <c r="N218" s="11"/>
    </row>
    <row r="219" spans="4:14" ht="14.5" customHeight="1">
      <c r="D219" s="13">
        <v>218</v>
      </c>
      <c r="E219" s="143">
        <f>国際送料金額表!E219/2</f>
        <v>212.35499999999999</v>
      </c>
      <c r="F219" s="9"/>
      <c r="L219" s="14">
        <v>217</v>
      </c>
      <c r="M219" s="14">
        <v>0</v>
      </c>
      <c r="N219" s="11"/>
    </row>
    <row r="220" spans="4:14" ht="14.5" customHeight="1">
      <c r="D220" s="13">
        <v>219</v>
      </c>
      <c r="E220" s="143">
        <f>国際送料金額表!E220/2</f>
        <v>214</v>
      </c>
      <c r="F220" s="9"/>
      <c r="L220" s="14">
        <v>218</v>
      </c>
      <c r="M220" s="14">
        <v>0</v>
      </c>
      <c r="N220" s="11"/>
    </row>
    <row r="221" spans="4:14" ht="14.5" customHeight="1">
      <c r="D221" s="13">
        <v>220</v>
      </c>
      <c r="E221" s="143">
        <f>国際送料金額表!E221/2</f>
        <v>214</v>
      </c>
      <c r="F221" s="9"/>
      <c r="L221" s="14">
        <v>219</v>
      </c>
      <c r="M221" s="14">
        <v>0</v>
      </c>
      <c r="N221" s="11"/>
    </row>
    <row r="222" spans="4:14" ht="14.5" customHeight="1">
      <c r="D222" s="13">
        <v>221</v>
      </c>
      <c r="E222" s="143">
        <f>国際送料金額表!E222/2</f>
        <v>215.63499999999999</v>
      </c>
      <c r="F222" s="9"/>
      <c r="L222" s="14">
        <v>220</v>
      </c>
      <c r="M222" s="14">
        <v>0</v>
      </c>
      <c r="N222" s="11"/>
    </row>
    <row r="223" spans="4:14" ht="14.5" customHeight="1">
      <c r="D223" s="13">
        <v>222</v>
      </c>
      <c r="E223" s="143">
        <f>国際送料金額表!E223/2</f>
        <v>215.63499999999999</v>
      </c>
      <c r="F223" s="9"/>
      <c r="L223" s="14">
        <v>221</v>
      </c>
      <c r="M223" s="14">
        <v>0</v>
      </c>
      <c r="N223" s="11"/>
    </row>
    <row r="224" spans="4:14" ht="14.5" customHeight="1">
      <c r="D224" s="13">
        <v>223</v>
      </c>
      <c r="E224" s="143">
        <f>国際送料金額表!E224/2</f>
        <v>217.26</v>
      </c>
      <c r="F224" s="9"/>
      <c r="L224" s="14">
        <v>222</v>
      </c>
      <c r="M224" s="14">
        <v>0</v>
      </c>
      <c r="N224" s="11"/>
    </row>
    <row r="225" spans="4:14" ht="14.5" customHeight="1">
      <c r="D225" s="13">
        <v>224</v>
      </c>
      <c r="E225" s="143">
        <f>国際送料金額表!E225/2</f>
        <v>217.26</v>
      </c>
      <c r="F225" s="9"/>
      <c r="L225" s="14">
        <v>223</v>
      </c>
      <c r="M225" s="14">
        <v>0</v>
      </c>
      <c r="N225" s="11"/>
    </row>
    <row r="226" spans="4:14" ht="14.5" customHeight="1">
      <c r="D226" s="13">
        <v>225</v>
      </c>
      <c r="E226" s="143">
        <f>国際送料金額表!E226/2</f>
        <v>218.875</v>
      </c>
      <c r="F226" s="9"/>
      <c r="L226" s="14">
        <v>224</v>
      </c>
      <c r="M226" s="14">
        <v>0</v>
      </c>
      <c r="N226" s="11"/>
    </row>
    <row r="227" spans="4:14" ht="14.5" customHeight="1">
      <c r="D227" s="13">
        <v>226</v>
      </c>
      <c r="E227" s="143">
        <f>国際送料金額表!E227/2</f>
        <v>218.875</v>
      </c>
      <c r="F227" s="9"/>
      <c r="L227" s="14">
        <v>225</v>
      </c>
      <c r="M227" s="14">
        <v>0</v>
      </c>
      <c r="N227" s="11"/>
    </row>
    <row r="228" spans="4:14" ht="14.5" customHeight="1">
      <c r="D228" s="13">
        <v>227</v>
      </c>
      <c r="E228" s="143">
        <f>国際送料金額表!E228/2</f>
        <v>220.48</v>
      </c>
      <c r="F228" s="9"/>
      <c r="L228" s="14">
        <v>226</v>
      </c>
      <c r="M228" s="14">
        <v>0</v>
      </c>
      <c r="N228" s="11"/>
    </row>
    <row r="229" spans="4:14" ht="14.5" customHeight="1">
      <c r="D229" s="13">
        <v>228</v>
      </c>
      <c r="E229" s="143">
        <f>国際送料金額表!E229/2</f>
        <v>220.48</v>
      </c>
      <c r="F229" s="9"/>
      <c r="L229" s="14">
        <v>227</v>
      </c>
      <c r="M229" s="14">
        <v>0</v>
      </c>
      <c r="N229" s="11"/>
    </row>
    <row r="230" spans="4:14" ht="14.5" customHeight="1">
      <c r="D230" s="13">
        <v>229</v>
      </c>
      <c r="E230" s="143">
        <f>国際送料金額表!E230/2</f>
        <v>220.48</v>
      </c>
      <c r="F230" s="9"/>
      <c r="L230" s="14">
        <v>228</v>
      </c>
      <c r="M230" s="14">
        <v>0</v>
      </c>
      <c r="N230" s="11"/>
    </row>
    <row r="231" spans="4:14" ht="14.5" customHeight="1">
      <c r="D231" s="13">
        <v>230</v>
      </c>
      <c r="E231" s="143">
        <f>国際送料金額表!E231/2</f>
        <v>222.07499999999999</v>
      </c>
      <c r="F231" s="9"/>
      <c r="L231" s="14">
        <v>229</v>
      </c>
      <c r="M231" s="14">
        <v>0</v>
      </c>
      <c r="N231" s="11"/>
    </row>
    <row r="232" spans="4:14" ht="14.5" customHeight="1">
      <c r="D232" s="13">
        <v>231</v>
      </c>
      <c r="E232" s="143">
        <f>国際送料金額表!E232/2</f>
        <v>222.07499999999999</v>
      </c>
      <c r="F232" s="9"/>
      <c r="L232" s="14">
        <v>230</v>
      </c>
      <c r="M232" s="14">
        <v>0</v>
      </c>
      <c r="N232" s="11"/>
    </row>
    <row r="233" spans="4:14" ht="14.5" customHeight="1">
      <c r="D233" s="13">
        <v>232</v>
      </c>
      <c r="E233" s="143">
        <f>国際送料金額表!E233/2</f>
        <v>223.66</v>
      </c>
      <c r="F233" s="9"/>
      <c r="L233" s="14">
        <v>231</v>
      </c>
      <c r="M233" s="14">
        <v>0</v>
      </c>
      <c r="N233" s="11"/>
    </row>
    <row r="234" spans="4:14" ht="14.5" customHeight="1">
      <c r="D234" s="13">
        <v>233</v>
      </c>
      <c r="E234" s="143">
        <f>国際送料金額表!E234/2</f>
        <v>223.66</v>
      </c>
      <c r="F234" s="9"/>
      <c r="L234" s="14">
        <v>232</v>
      </c>
      <c r="M234" s="14">
        <v>0</v>
      </c>
      <c r="N234" s="11"/>
    </row>
    <row r="235" spans="4:14" ht="14.5" customHeight="1">
      <c r="D235" s="13">
        <v>234</v>
      </c>
      <c r="E235" s="143">
        <f>国際送料金額表!E235/2</f>
        <v>225.23500000000001</v>
      </c>
      <c r="F235" s="9"/>
      <c r="L235" s="14">
        <v>233</v>
      </c>
      <c r="M235" s="14">
        <v>0</v>
      </c>
      <c r="N235" s="11"/>
    </row>
    <row r="236" spans="4:14" ht="14.5" customHeight="1">
      <c r="D236" s="13">
        <v>235</v>
      </c>
      <c r="E236" s="143">
        <f>国際送料金額表!E236/2</f>
        <v>225.23500000000001</v>
      </c>
      <c r="F236" s="9"/>
      <c r="L236" s="14">
        <v>234</v>
      </c>
      <c r="M236" s="14">
        <v>0</v>
      </c>
      <c r="N236" s="11"/>
    </row>
    <row r="237" spans="4:14" ht="14.5" customHeight="1">
      <c r="D237" s="13">
        <v>236</v>
      </c>
      <c r="E237" s="143">
        <f>国際送料金額表!E237/2</f>
        <v>226.8</v>
      </c>
      <c r="F237" s="9"/>
      <c r="L237" s="14">
        <v>235</v>
      </c>
      <c r="M237" s="14">
        <v>0</v>
      </c>
      <c r="N237" s="11"/>
    </row>
    <row r="238" spans="4:14" ht="14.5" customHeight="1">
      <c r="D238" s="13">
        <v>237</v>
      </c>
      <c r="E238" s="143">
        <f>国際送料金額表!E238/2</f>
        <v>226.8</v>
      </c>
      <c r="F238" s="9"/>
      <c r="L238" s="14">
        <v>236</v>
      </c>
      <c r="M238" s="14">
        <v>0</v>
      </c>
      <c r="N238" s="11"/>
    </row>
    <row r="239" spans="4:14" ht="14.5" customHeight="1">
      <c r="D239" s="13">
        <v>238</v>
      </c>
      <c r="E239" s="143">
        <f>国際送料金額表!E239/2</f>
        <v>228.35499999999999</v>
      </c>
      <c r="F239" s="9"/>
      <c r="L239" s="14">
        <v>237</v>
      </c>
      <c r="M239" s="14">
        <v>0</v>
      </c>
      <c r="N239" s="11"/>
    </row>
    <row r="240" spans="4:14" ht="14.5" customHeight="1">
      <c r="D240" s="13">
        <v>239</v>
      </c>
      <c r="E240" s="143">
        <f>国際送料金額表!E240/2</f>
        <v>228.35499999999999</v>
      </c>
      <c r="F240" s="9"/>
      <c r="L240" s="14">
        <v>238</v>
      </c>
      <c r="M240" s="14">
        <v>0</v>
      </c>
      <c r="N240" s="11"/>
    </row>
    <row r="241" spans="4:14" ht="14.5" customHeight="1">
      <c r="D241" s="13">
        <v>240</v>
      </c>
      <c r="E241" s="143">
        <f>国際送料金額表!E241/2</f>
        <v>228.35499999999999</v>
      </c>
      <c r="F241" s="9"/>
      <c r="L241" s="14">
        <v>239</v>
      </c>
      <c r="M241" s="14">
        <v>0</v>
      </c>
      <c r="N241" s="11"/>
    </row>
    <row r="242" spans="4:14" ht="14.5" customHeight="1">
      <c r="D242" s="13">
        <v>241</v>
      </c>
      <c r="E242" s="143">
        <f>国際送料金額表!E242/2</f>
        <v>229.9</v>
      </c>
      <c r="F242" s="9"/>
      <c r="L242" s="14">
        <v>240</v>
      </c>
      <c r="M242" s="14">
        <v>0</v>
      </c>
      <c r="N242" s="11"/>
    </row>
    <row r="243" spans="4:14" ht="14.5" customHeight="1">
      <c r="D243" s="13">
        <v>242</v>
      </c>
      <c r="E243" s="143">
        <f>国際送料金額表!E243/2</f>
        <v>229.9</v>
      </c>
      <c r="F243" s="9"/>
      <c r="L243" s="14">
        <v>241</v>
      </c>
      <c r="M243" s="14">
        <v>0</v>
      </c>
      <c r="N243" s="11"/>
    </row>
    <row r="244" spans="4:14" ht="14.5" customHeight="1">
      <c r="D244" s="13">
        <v>243</v>
      </c>
      <c r="E244" s="143">
        <f>国際送料金額表!E244/2</f>
        <v>231.435</v>
      </c>
      <c r="F244" s="9"/>
      <c r="L244" s="14">
        <v>242</v>
      </c>
      <c r="M244" s="14">
        <v>0</v>
      </c>
      <c r="N244" s="11"/>
    </row>
    <row r="245" spans="4:14" ht="14.5" customHeight="1">
      <c r="D245" s="13">
        <v>244</v>
      </c>
      <c r="E245" s="143">
        <f>国際送料金額表!E245/2</f>
        <v>231.435</v>
      </c>
      <c r="F245" s="9"/>
      <c r="L245" s="14">
        <v>243</v>
      </c>
      <c r="M245" s="14">
        <v>0</v>
      </c>
      <c r="N245" s="11"/>
    </row>
    <row r="246" spans="4:14" ht="14.5" customHeight="1">
      <c r="D246" s="13">
        <v>245</v>
      </c>
      <c r="E246" s="143">
        <f>国際送料金額表!E246/2</f>
        <v>232.96</v>
      </c>
      <c r="F246" s="9"/>
      <c r="L246" s="14">
        <v>244</v>
      </c>
      <c r="M246" s="14">
        <v>0</v>
      </c>
      <c r="N246" s="11"/>
    </row>
    <row r="247" spans="4:14" ht="14.5" customHeight="1">
      <c r="D247" s="13">
        <v>246</v>
      </c>
      <c r="E247" s="143">
        <f>国際送料金額表!E247/2</f>
        <v>232.96</v>
      </c>
      <c r="F247" s="9"/>
      <c r="L247" s="14">
        <v>245</v>
      </c>
      <c r="M247" s="14">
        <v>0</v>
      </c>
      <c r="N247" s="11"/>
    </row>
    <row r="248" spans="4:14" ht="14.5" customHeight="1">
      <c r="D248" s="13">
        <v>247</v>
      </c>
      <c r="E248" s="143">
        <f>国際送料金額表!E248/2</f>
        <v>234.47499999999999</v>
      </c>
      <c r="F248" s="9"/>
      <c r="L248" s="14">
        <v>246</v>
      </c>
      <c r="M248" s="14">
        <v>0</v>
      </c>
      <c r="N248" s="11"/>
    </row>
    <row r="249" spans="4:14" ht="14.5" customHeight="1">
      <c r="D249" s="13">
        <v>248</v>
      </c>
      <c r="E249" s="143">
        <f>国際送料金額表!E249/2</f>
        <v>234.47499999999999</v>
      </c>
      <c r="F249" s="9"/>
      <c r="L249" s="14">
        <v>247</v>
      </c>
      <c r="M249" s="14">
        <v>0</v>
      </c>
      <c r="N249" s="11"/>
    </row>
    <row r="250" spans="4:14" ht="14.5" customHeight="1">
      <c r="D250" s="13">
        <v>249</v>
      </c>
      <c r="E250" s="143">
        <f>国際送料金額表!E250/2</f>
        <v>235.98</v>
      </c>
      <c r="F250" s="9"/>
      <c r="L250" s="14">
        <v>248</v>
      </c>
      <c r="M250" s="14">
        <v>0</v>
      </c>
      <c r="N250" s="11"/>
    </row>
    <row r="251" spans="4:14" ht="14.5" customHeight="1">
      <c r="D251" s="13">
        <v>250</v>
      </c>
      <c r="E251" s="143">
        <f>国際送料金額表!E251/2</f>
        <v>235.98</v>
      </c>
      <c r="F251" s="9"/>
      <c r="L251" s="14">
        <v>249</v>
      </c>
      <c r="M251" s="14">
        <v>0</v>
      </c>
      <c r="N251" s="11"/>
    </row>
    <row r="252" spans="4:14" ht="14.5" customHeight="1">
      <c r="D252" s="13">
        <v>251</v>
      </c>
      <c r="E252" s="143">
        <f>国際送料金額表!E252/2</f>
        <v>235.98</v>
      </c>
      <c r="F252" s="9"/>
      <c r="L252" s="14">
        <v>250</v>
      </c>
      <c r="M252" s="14">
        <v>0</v>
      </c>
      <c r="N252" s="11"/>
    </row>
    <row r="253" spans="4:14" ht="14.5" customHeight="1">
      <c r="D253" s="13">
        <v>252</v>
      </c>
      <c r="E253" s="143">
        <f>国際送料金額表!E253/2</f>
        <v>237.47499999999999</v>
      </c>
      <c r="F253" s="9"/>
      <c r="L253" s="14">
        <v>251</v>
      </c>
      <c r="M253" s="14">
        <v>0</v>
      </c>
      <c r="N253" s="11"/>
    </row>
    <row r="254" spans="4:14" ht="14.5" customHeight="1">
      <c r="D254" s="13">
        <v>253</v>
      </c>
      <c r="E254" s="143">
        <f>国際送料金額表!E254/2</f>
        <v>237.47499999999999</v>
      </c>
      <c r="F254" s="9"/>
      <c r="L254" s="14">
        <v>252</v>
      </c>
      <c r="M254" s="14">
        <v>0</v>
      </c>
      <c r="N254" s="11"/>
    </row>
    <row r="255" spans="4:14" ht="14.5" customHeight="1">
      <c r="D255" s="13">
        <v>254</v>
      </c>
      <c r="E255" s="143">
        <f>国際送料金額表!E255/2</f>
        <v>238.96</v>
      </c>
      <c r="F255" s="9"/>
      <c r="L255" s="14">
        <v>253</v>
      </c>
      <c r="M255" s="14">
        <v>0</v>
      </c>
      <c r="N255" s="11"/>
    </row>
    <row r="256" spans="4:14" ht="14.5" customHeight="1">
      <c r="D256" s="13">
        <v>255</v>
      </c>
      <c r="E256" s="143">
        <f>国際送料金額表!E256/2</f>
        <v>238.96</v>
      </c>
      <c r="F256" s="9"/>
      <c r="L256" s="14">
        <v>254</v>
      </c>
      <c r="M256" s="14">
        <v>0</v>
      </c>
      <c r="N256" s="11"/>
    </row>
    <row r="257" spans="4:14" ht="14.5" customHeight="1">
      <c r="D257" s="13">
        <v>256</v>
      </c>
      <c r="E257" s="143">
        <f>国際送料金額表!E257/2</f>
        <v>240.435</v>
      </c>
      <c r="F257" s="9"/>
      <c r="L257" s="14">
        <v>255</v>
      </c>
      <c r="M257" s="14">
        <v>0</v>
      </c>
      <c r="N257" s="11"/>
    </row>
    <row r="258" spans="4:14" ht="14.5" customHeight="1">
      <c r="D258" s="13">
        <v>257</v>
      </c>
      <c r="E258" s="143">
        <f>国際送料金額表!E258/2</f>
        <v>240.435</v>
      </c>
      <c r="F258" s="9"/>
      <c r="L258" s="14">
        <v>256</v>
      </c>
      <c r="M258" s="14">
        <v>0</v>
      </c>
      <c r="N258" s="11"/>
    </row>
    <row r="259" spans="4:14" ht="14.5" customHeight="1">
      <c r="D259" s="13">
        <v>258</v>
      </c>
      <c r="E259" s="143">
        <f>国際送料金額表!E259/2</f>
        <v>241.9</v>
      </c>
      <c r="F259" s="9"/>
      <c r="L259" s="14">
        <v>257</v>
      </c>
      <c r="M259" s="14">
        <v>0</v>
      </c>
      <c r="N259" s="11"/>
    </row>
    <row r="260" spans="4:14" ht="14.5" customHeight="1">
      <c r="D260" s="13">
        <v>259</v>
      </c>
      <c r="E260" s="143">
        <f>国際送料金額表!E260/2</f>
        <v>241.9</v>
      </c>
      <c r="F260" s="9"/>
      <c r="L260" s="14">
        <v>258</v>
      </c>
      <c r="M260" s="14">
        <v>0</v>
      </c>
      <c r="N260" s="11"/>
    </row>
    <row r="261" spans="4:14" ht="14.5" customHeight="1">
      <c r="D261" s="13">
        <v>260</v>
      </c>
      <c r="E261" s="143">
        <f>国際送料金額表!E261/2</f>
        <v>243.35499999999999</v>
      </c>
      <c r="F261" s="9"/>
      <c r="L261" s="14">
        <v>259</v>
      </c>
      <c r="M261" s="14">
        <v>0</v>
      </c>
      <c r="N261" s="11"/>
    </row>
    <row r="262" spans="4:14" ht="14.5" customHeight="1">
      <c r="D262" s="13">
        <v>261</v>
      </c>
      <c r="E262" s="143">
        <f>国際送料金額表!E262/2</f>
        <v>243.35499999999999</v>
      </c>
      <c r="F262" s="9"/>
      <c r="L262" s="14">
        <v>260</v>
      </c>
      <c r="M262" s="14">
        <v>0</v>
      </c>
      <c r="N262" s="11"/>
    </row>
    <row r="263" spans="4:14" ht="14.5" customHeight="1">
      <c r="D263" s="13">
        <v>262</v>
      </c>
      <c r="E263" s="143">
        <f>国際送料金額表!E263/2</f>
        <v>243.35499999999999</v>
      </c>
      <c r="F263" s="9"/>
      <c r="L263" s="14">
        <v>261</v>
      </c>
      <c r="M263" s="14">
        <v>0</v>
      </c>
      <c r="N263" s="11"/>
    </row>
    <row r="264" spans="4:14" ht="14.5" customHeight="1">
      <c r="D264" s="13">
        <v>263</v>
      </c>
      <c r="E264" s="143">
        <f>国際送料金額表!E264/2</f>
        <v>244.8</v>
      </c>
      <c r="F264" s="9"/>
      <c r="L264" s="14">
        <v>262</v>
      </c>
      <c r="M264" s="14">
        <v>0</v>
      </c>
      <c r="N264" s="11"/>
    </row>
    <row r="265" spans="4:14" ht="14.5" customHeight="1">
      <c r="D265" s="13">
        <v>264</v>
      </c>
      <c r="E265" s="143">
        <f>国際送料金額表!E265/2</f>
        <v>244.8</v>
      </c>
      <c r="F265" s="9"/>
      <c r="L265" s="14">
        <v>263</v>
      </c>
      <c r="M265" s="14">
        <v>0</v>
      </c>
      <c r="N265" s="11"/>
    </row>
    <row r="266" spans="4:14" ht="14.5" customHeight="1">
      <c r="D266" s="13">
        <v>265</v>
      </c>
      <c r="E266" s="143">
        <f>国際送料金額表!E266/2</f>
        <v>246.23500000000001</v>
      </c>
      <c r="F266" s="9"/>
      <c r="L266" s="14">
        <v>264</v>
      </c>
      <c r="M266" s="14">
        <v>0</v>
      </c>
      <c r="N266" s="11"/>
    </row>
    <row r="267" spans="4:14" ht="14.5" customHeight="1">
      <c r="D267" s="13">
        <v>266</v>
      </c>
      <c r="E267" s="143">
        <f>国際送料金額表!E267/2</f>
        <v>246.23500000000001</v>
      </c>
      <c r="F267" s="9"/>
      <c r="L267" s="14">
        <v>265</v>
      </c>
      <c r="M267" s="14">
        <v>0</v>
      </c>
      <c r="N267" s="11"/>
    </row>
    <row r="268" spans="4:14" ht="14.5" customHeight="1">
      <c r="D268" s="13">
        <v>267</v>
      </c>
      <c r="E268" s="143">
        <f>国際送料金額表!E268/2</f>
        <v>247.66</v>
      </c>
      <c r="F268" s="9"/>
      <c r="L268" s="14">
        <v>266</v>
      </c>
      <c r="M268" s="14">
        <v>0</v>
      </c>
      <c r="N268" s="11"/>
    </row>
    <row r="269" spans="4:14" ht="14.5" customHeight="1">
      <c r="D269" s="13">
        <v>268</v>
      </c>
      <c r="E269" s="143">
        <f>国際送料金額表!E269/2</f>
        <v>247.66</v>
      </c>
      <c r="F269" s="9"/>
      <c r="L269" s="14">
        <v>267</v>
      </c>
      <c r="M269" s="14">
        <v>0</v>
      </c>
      <c r="N269" s="11"/>
    </row>
    <row r="270" spans="4:14" ht="14.5" customHeight="1">
      <c r="D270" s="13">
        <v>269</v>
      </c>
      <c r="E270" s="143">
        <f>国際送料金額表!E270/2</f>
        <v>249.07499999999999</v>
      </c>
      <c r="F270" s="9"/>
      <c r="L270" s="14">
        <v>268</v>
      </c>
      <c r="M270" s="14">
        <v>0</v>
      </c>
      <c r="N270" s="11"/>
    </row>
    <row r="271" spans="4:14" ht="14.5" customHeight="1">
      <c r="D271" s="13">
        <v>270</v>
      </c>
      <c r="E271" s="143">
        <f>国際送料金額表!E271/2</f>
        <v>249.07499999999999</v>
      </c>
      <c r="F271" s="9"/>
      <c r="L271" s="14">
        <v>269</v>
      </c>
      <c r="M271" s="14">
        <v>0</v>
      </c>
      <c r="N271" s="11"/>
    </row>
    <row r="272" spans="4:14" ht="14.5" customHeight="1">
      <c r="D272" s="13">
        <v>271</v>
      </c>
      <c r="E272" s="143">
        <f>国際送料金額表!E272/2</f>
        <v>250.48</v>
      </c>
      <c r="F272" s="9"/>
      <c r="L272" s="14">
        <v>270</v>
      </c>
      <c r="M272" s="14">
        <v>0</v>
      </c>
      <c r="N272" s="11"/>
    </row>
    <row r="273" spans="4:14" ht="14.5" customHeight="1">
      <c r="D273" s="13">
        <v>272</v>
      </c>
      <c r="E273" s="143">
        <f>国際送料金額表!E273/2</f>
        <v>250.48</v>
      </c>
      <c r="F273" s="9"/>
      <c r="L273" s="14">
        <v>271</v>
      </c>
      <c r="M273" s="14">
        <v>0</v>
      </c>
      <c r="N273" s="11"/>
    </row>
    <row r="274" spans="4:14" ht="14.5" customHeight="1">
      <c r="D274" s="13">
        <v>273</v>
      </c>
      <c r="E274" s="143">
        <f>国際送料金額表!E274/2</f>
        <v>250.48</v>
      </c>
      <c r="F274" s="9"/>
      <c r="L274" s="14">
        <v>272</v>
      </c>
      <c r="M274" s="14">
        <v>0</v>
      </c>
      <c r="N274" s="11"/>
    </row>
    <row r="275" spans="4:14" ht="14.5" customHeight="1">
      <c r="D275" s="13">
        <v>274</v>
      </c>
      <c r="E275" s="143">
        <f>国際送料金額表!E275/2</f>
        <v>251.875</v>
      </c>
      <c r="F275" s="9"/>
      <c r="L275" s="14">
        <v>273</v>
      </c>
      <c r="M275" s="14">
        <v>0</v>
      </c>
      <c r="N275" s="11"/>
    </row>
    <row r="276" spans="4:14" ht="14.5" customHeight="1">
      <c r="D276" s="13">
        <v>275</v>
      </c>
      <c r="E276" s="143">
        <f>国際送料金額表!E276/2</f>
        <v>251.875</v>
      </c>
      <c r="F276" s="9"/>
      <c r="L276" s="14">
        <v>274</v>
      </c>
      <c r="M276" s="14">
        <v>0</v>
      </c>
      <c r="N276" s="11"/>
    </row>
    <row r="277" spans="4:14" ht="14.5" customHeight="1">
      <c r="D277" s="13">
        <v>276</v>
      </c>
      <c r="E277" s="143">
        <f>国際送料金額表!E277/2</f>
        <v>253.26</v>
      </c>
      <c r="F277" s="9"/>
      <c r="L277" s="14">
        <v>275</v>
      </c>
      <c r="M277" s="14">
        <v>0</v>
      </c>
      <c r="N277" s="11"/>
    </row>
    <row r="278" spans="4:14" ht="14.5" customHeight="1">
      <c r="D278" s="13">
        <v>277</v>
      </c>
      <c r="E278" s="143">
        <f>国際送料金額表!E278/2</f>
        <v>253.26</v>
      </c>
      <c r="F278" s="9"/>
      <c r="L278" s="14">
        <v>276</v>
      </c>
      <c r="M278" s="14">
        <v>0</v>
      </c>
      <c r="N278" s="11"/>
    </row>
    <row r="279" spans="4:14" ht="14.5" customHeight="1">
      <c r="D279" s="13">
        <v>278</v>
      </c>
      <c r="E279" s="143">
        <f>国際送料金額表!E279/2</f>
        <v>254.63499999999999</v>
      </c>
      <c r="F279" s="9"/>
      <c r="L279" s="14">
        <v>277</v>
      </c>
      <c r="M279" s="14">
        <v>0</v>
      </c>
      <c r="N279" s="11"/>
    </row>
    <row r="280" spans="4:14" ht="14.5" customHeight="1">
      <c r="D280" s="13">
        <v>279</v>
      </c>
      <c r="E280" s="143">
        <f>国際送料金額表!E280/2</f>
        <v>254.63499999999999</v>
      </c>
      <c r="F280" s="9"/>
      <c r="L280" s="14">
        <v>278</v>
      </c>
      <c r="M280" s="14">
        <v>0</v>
      </c>
      <c r="N280" s="11"/>
    </row>
    <row r="281" spans="4:14" ht="14.5" customHeight="1">
      <c r="D281" s="13">
        <v>280</v>
      </c>
      <c r="E281" s="143">
        <f>国際送料金額表!E281/2</f>
        <v>256</v>
      </c>
      <c r="F281" s="9"/>
      <c r="L281" s="14">
        <v>279</v>
      </c>
      <c r="M281" s="14">
        <v>0</v>
      </c>
      <c r="N281" s="11"/>
    </row>
    <row r="282" spans="4:14" ht="14.5" customHeight="1">
      <c r="D282" s="13">
        <v>281</v>
      </c>
      <c r="E282" s="143">
        <f>国際送料金額表!E282/2</f>
        <v>256</v>
      </c>
      <c r="F282" s="9"/>
      <c r="L282" s="14">
        <v>280</v>
      </c>
      <c r="M282" s="14">
        <v>0</v>
      </c>
      <c r="N282" s="11"/>
    </row>
    <row r="283" spans="4:14" ht="14.5" customHeight="1">
      <c r="D283" s="13">
        <v>282</v>
      </c>
      <c r="E283" s="143">
        <f>国際送料金額表!E283/2</f>
        <v>257.35500000000002</v>
      </c>
      <c r="F283" s="9"/>
      <c r="L283" s="14">
        <v>281</v>
      </c>
      <c r="M283" s="14">
        <v>0</v>
      </c>
      <c r="N283" s="11"/>
    </row>
    <row r="284" spans="4:14" ht="14.5" customHeight="1">
      <c r="D284" s="13">
        <v>283</v>
      </c>
      <c r="E284" s="143">
        <f>国際送料金額表!E284/2</f>
        <v>257.35500000000002</v>
      </c>
      <c r="F284" s="9"/>
      <c r="L284" s="14">
        <v>282</v>
      </c>
      <c r="M284" s="14">
        <v>0</v>
      </c>
      <c r="N284" s="11"/>
    </row>
    <row r="285" spans="4:14" ht="14.5" customHeight="1">
      <c r="D285" s="13">
        <v>284</v>
      </c>
      <c r="E285" s="143">
        <f>国際送料金額表!E285/2</f>
        <v>257.35500000000002</v>
      </c>
      <c r="F285" s="9"/>
      <c r="L285" s="14">
        <v>283</v>
      </c>
      <c r="M285" s="14">
        <v>0</v>
      </c>
      <c r="N285" s="11"/>
    </row>
    <row r="286" spans="4:14" ht="14.5" customHeight="1">
      <c r="D286" s="13">
        <v>285</v>
      </c>
      <c r="E286" s="143">
        <f>国際送料金額表!E286/2</f>
        <v>258.7</v>
      </c>
      <c r="F286" s="9"/>
      <c r="L286" s="14">
        <v>284</v>
      </c>
      <c r="M286" s="14">
        <v>0</v>
      </c>
      <c r="N286" s="11"/>
    </row>
    <row r="287" spans="4:14" ht="14.5" customHeight="1">
      <c r="D287" s="13">
        <v>286</v>
      </c>
      <c r="E287" s="143">
        <f>国際送料金額表!E287/2</f>
        <v>258.7</v>
      </c>
      <c r="F287" s="9"/>
      <c r="L287" s="14">
        <v>285</v>
      </c>
      <c r="M287" s="14">
        <v>0</v>
      </c>
      <c r="N287" s="11"/>
    </row>
    <row r="288" spans="4:14" ht="14.5" customHeight="1">
      <c r="D288" s="13">
        <v>287</v>
      </c>
      <c r="E288" s="143">
        <f>国際送料金額表!E288/2</f>
        <v>260.03500000000003</v>
      </c>
      <c r="F288" s="9"/>
      <c r="L288" s="14">
        <v>286</v>
      </c>
      <c r="M288" s="14">
        <v>0</v>
      </c>
      <c r="N288" s="11"/>
    </row>
    <row r="289" spans="4:14" ht="14.5" customHeight="1">
      <c r="D289" s="13">
        <v>288</v>
      </c>
      <c r="E289" s="143">
        <f>国際送料金額表!E289/2</f>
        <v>260.03500000000003</v>
      </c>
      <c r="F289" s="9"/>
      <c r="L289" s="14">
        <v>287</v>
      </c>
      <c r="M289" s="14">
        <v>0</v>
      </c>
      <c r="N289" s="11"/>
    </row>
    <row r="290" spans="4:14" ht="14.5" customHeight="1">
      <c r="D290" s="13">
        <v>289</v>
      </c>
      <c r="E290" s="143">
        <f>国際送料金額表!E290/2</f>
        <v>261.36</v>
      </c>
      <c r="F290" s="9"/>
      <c r="L290" s="14">
        <v>288</v>
      </c>
      <c r="M290" s="14">
        <v>0</v>
      </c>
      <c r="N290" s="11"/>
    </row>
    <row r="291" spans="4:14" ht="14.5" customHeight="1">
      <c r="D291" s="13">
        <v>290</v>
      </c>
      <c r="E291" s="143">
        <f>国際送料金額表!E291/2</f>
        <v>261.36</v>
      </c>
      <c r="F291" s="9"/>
      <c r="L291" s="14">
        <v>289</v>
      </c>
      <c r="M291" s="14">
        <v>0</v>
      </c>
      <c r="N291" s="11"/>
    </row>
    <row r="292" spans="4:14" ht="14.5" customHeight="1">
      <c r="D292" s="13">
        <v>291</v>
      </c>
      <c r="E292" s="143">
        <f>国際送料金額表!E292/2</f>
        <v>262.67500000000001</v>
      </c>
      <c r="F292" s="9"/>
      <c r="L292" s="14">
        <v>290</v>
      </c>
      <c r="M292" s="14">
        <v>0</v>
      </c>
      <c r="N292" s="11"/>
    </row>
    <row r="293" spans="4:14" ht="14.5" customHeight="1">
      <c r="D293" s="13">
        <v>292</v>
      </c>
      <c r="E293" s="143">
        <f>国際送料金額表!E293/2</f>
        <v>262.67500000000001</v>
      </c>
      <c r="F293" s="9"/>
      <c r="L293" s="14">
        <v>291</v>
      </c>
      <c r="M293" s="14">
        <v>0</v>
      </c>
      <c r="N293" s="11"/>
    </row>
    <row r="294" spans="4:14" ht="14.5" customHeight="1">
      <c r="D294" s="13">
        <v>293</v>
      </c>
      <c r="E294" s="143">
        <f>国際送料金額表!E294/2</f>
        <v>263.98</v>
      </c>
      <c r="F294" s="9"/>
      <c r="L294" s="14">
        <v>292</v>
      </c>
      <c r="M294" s="14">
        <v>0</v>
      </c>
      <c r="N294" s="11"/>
    </row>
    <row r="295" spans="4:14" ht="14.5" customHeight="1">
      <c r="D295" s="13">
        <v>294</v>
      </c>
      <c r="E295" s="143">
        <f>国際送料金額表!E295/2</f>
        <v>263.98</v>
      </c>
      <c r="F295" s="9"/>
      <c r="L295" s="14">
        <v>293</v>
      </c>
      <c r="M295" s="14">
        <v>0</v>
      </c>
      <c r="N295" s="11"/>
    </row>
    <row r="296" spans="4:14" ht="14.5" customHeight="1">
      <c r="D296" s="13">
        <v>295</v>
      </c>
      <c r="E296" s="143">
        <f>国際送料金額表!E296/2</f>
        <v>263.98</v>
      </c>
      <c r="F296" s="9"/>
      <c r="L296" s="14">
        <v>294</v>
      </c>
      <c r="M296" s="14">
        <v>0</v>
      </c>
      <c r="N296" s="11"/>
    </row>
    <row r="297" spans="4:14" ht="14.5" customHeight="1">
      <c r="D297" s="13">
        <v>296</v>
      </c>
      <c r="E297" s="143">
        <f>国際送料金額表!E297/2</f>
        <v>265.27499999999998</v>
      </c>
      <c r="F297" s="9"/>
      <c r="L297" s="14">
        <v>295</v>
      </c>
      <c r="M297" s="14">
        <v>0</v>
      </c>
      <c r="N297" s="11"/>
    </row>
    <row r="298" spans="4:14" ht="14.5" customHeight="1">
      <c r="D298" s="13">
        <v>297</v>
      </c>
      <c r="E298" s="143">
        <f>国際送料金額表!E298/2</f>
        <v>265.27499999999998</v>
      </c>
      <c r="F298" s="9"/>
      <c r="L298" s="14">
        <v>296</v>
      </c>
      <c r="M298" s="14">
        <v>0</v>
      </c>
      <c r="N298" s="11"/>
    </row>
    <row r="299" spans="4:14" ht="14.5" customHeight="1">
      <c r="D299" s="13">
        <v>298</v>
      </c>
      <c r="E299" s="143">
        <f>国際送料金額表!E299/2</f>
        <v>266.56</v>
      </c>
      <c r="F299" s="9"/>
      <c r="L299" s="14">
        <v>297</v>
      </c>
      <c r="M299" s="14">
        <v>0</v>
      </c>
      <c r="N299" s="11"/>
    </row>
    <row r="300" spans="4:14" ht="14.5" customHeight="1">
      <c r="D300" s="13">
        <v>299</v>
      </c>
      <c r="E300" s="143">
        <f>国際送料金額表!E300/2</f>
        <v>266.56</v>
      </c>
      <c r="F300" s="9"/>
      <c r="L300" s="14">
        <v>298</v>
      </c>
      <c r="M300" s="14">
        <v>0</v>
      </c>
      <c r="N300" s="11"/>
    </row>
    <row r="301" spans="4:14" ht="14.5" customHeight="1">
      <c r="D301" s="13">
        <v>300</v>
      </c>
      <c r="E301" s="143">
        <f>国際送料金額表!E301/2</f>
        <v>267.83499999999998</v>
      </c>
      <c r="F301" s="9"/>
      <c r="G301" s="9"/>
      <c r="H301" s="9"/>
      <c r="I301" s="9"/>
      <c r="J301" s="9"/>
      <c r="L301" s="14">
        <v>299</v>
      </c>
      <c r="M301" s="14">
        <v>0</v>
      </c>
      <c r="N301" s="11"/>
    </row>
    <row r="302" spans="4:14" ht="14.5" customHeight="1">
      <c r="D302" s="13">
        <v>301</v>
      </c>
      <c r="E302" s="143">
        <f>国際送料金額表!E302/2</f>
        <v>267.83499999999998</v>
      </c>
      <c r="F302" s="9"/>
      <c r="L302" s="14">
        <v>300</v>
      </c>
      <c r="M302" s="14">
        <v>8000</v>
      </c>
      <c r="N302" s="11"/>
    </row>
    <row r="303" spans="4:14" ht="14.5" customHeight="1">
      <c r="D303" s="13">
        <v>302</v>
      </c>
      <c r="E303" s="143">
        <f>国際送料金額表!E303/2</f>
        <v>269.10000000000002</v>
      </c>
      <c r="F303" s="9"/>
      <c r="L303" s="14">
        <v>301</v>
      </c>
      <c r="M303" s="14">
        <v>8000</v>
      </c>
      <c r="N303" s="11"/>
    </row>
    <row r="304" spans="4:14" ht="14.5" customHeight="1">
      <c r="D304" s="13">
        <v>303</v>
      </c>
      <c r="E304" s="143">
        <f>国際送料金額表!E304/2</f>
        <v>269.10000000000002</v>
      </c>
      <c r="F304" s="9"/>
      <c r="L304" s="14">
        <v>302</v>
      </c>
      <c r="M304" s="14">
        <v>8000</v>
      </c>
      <c r="N304" s="11"/>
    </row>
    <row r="305" spans="4:14" ht="14.5" customHeight="1">
      <c r="D305" s="13">
        <v>304</v>
      </c>
      <c r="E305" s="143">
        <f>国際送料金額表!E305/2</f>
        <v>270.35500000000002</v>
      </c>
      <c r="F305" s="9"/>
      <c r="L305" s="14">
        <v>303</v>
      </c>
      <c r="M305" s="14">
        <v>8000</v>
      </c>
      <c r="N305" s="11"/>
    </row>
    <row r="306" spans="4:14" ht="14.5" customHeight="1">
      <c r="D306" s="13">
        <v>305</v>
      </c>
      <c r="E306" s="143">
        <f>国際送料金額表!E306/2</f>
        <v>270.35500000000002</v>
      </c>
      <c r="F306" s="9"/>
      <c r="L306" s="14">
        <v>304</v>
      </c>
      <c r="M306" s="14">
        <v>8000</v>
      </c>
      <c r="N306" s="11"/>
    </row>
    <row r="307" spans="4:14" ht="14.5" customHeight="1">
      <c r="D307" s="13">
        <v>306</v>
      </c>
      <c r="E307" s="143">
        <f>国際送料金額表!E307/2</f>
        <v>270.35500000000002</v>
      </c>
      <c r="F307" s="9"/>
      <c r="L307" s="14">
        <v>305</v>
      </c>
      <c r="M307" s="14">
        <v>8000</v>
      </c>
      <c r="N307" s="11"/>
    </row>
    <row r="308" spans="4:14" ht="14.5" customHeight="1">
      <c r="D308" s="13">
        <v>307</v>
      </c>
      <c r="E308" s="143">
        <f>国際送料金額表!E308/2</f>
        <v>271.60000000000002</v>
      </c>
      <c r="F308" s="9"/>
      <c r="L308" s="14">
        <v>306</v>
      </c>
      <c r="M308" s="14">
        <v>8000</v>
      </c>
      <c r="N308" s="11"/>
    </row>
    <row r="309" spans="4:14" ht="14.5" customHeight="1">
      <c r="D309" s="13">
        <v>308</v>
      </c>
      <c r="E309" s="143">
        <f>国際送料金額表!E309/2</f>
        <v>271.60000000000002</v>
      </c>
      <c r="F309" s="9"/>
      <c r="L309" s="14">
        <v>307</v>
      </c>
      <c r="M309" s="14">
        <v>8000</v>
      </c>
      <c r="N309" s="11"/>
    </row>
    <row r="310" spans="4:14" ht="14.5" customHeight="1">
      <c r="D310" s="13">
        <v>309</v>
      </c>
      <c r="E310" s="143">
        <f>国際送料金額表!E310/2</f>
        <v>272.83499999999998</v>
      </c>
      <c r="F310" s="9"/>
      <c r="L310" s="14">
        <v>308</v>
      </c>
      <c r="M310" s="14">
        <v>8000</v>
      </c>
      <c r="N310" s="11"/>
    </row>
    <row r="311" spans="4:14" ht="14.5" customHeight="1">
      <c r="D311" s="13">
        <v>310</v>
      </c>
      <c r="E311" s="143">
        <f>国際送料金額表!E311/2</f>
        <v>272.83499999999998</v>
      </c>
      <c r="F311" s="9"/>
      <c r="L311" s="14">
        <v>309</v>
      </c>
      <c r="M311" s="14">
        <v>8000</v>
      </c>
      <c r="N311" s="11"/>
    </row>
    <row r="312" spans="4:14" ht="14.5" customHeight="1">
      <c r="D312" s="13">
        <v>311</v>
      </c>
      <c r="E312" s="143">
        <f>国際送料金額表!E312/2</f>
        <v>274.06</v>
      </c>
      <c r="F312" s="9"/>
      <c r="L312" s="14">
        <v>310</v>
      </c>
      <c r="M312" s="14">
        <v>8000</v>
      </c>
      <c r="N312" s="11"/>
    </row>
    <row r="313" spans="4:14" ht="14.5" customHeight="1">
      <c r="D313" s="13">
        <v>312</v>
      </c>
      <c r="E313" s="143">
        <f>国際送料金額表!E313/2</f>
        <v>274.06</v>
      </c>
      <c r="F313" s="9"/>
      <c r="L313" s="14">
        <v>311</v>
      </c>
      <c r="M313" s="14">
        <v>8000</v>
      </c>
      <c r="N313" s="11"/>
    </row>
    <row r="314" spans="4:14" ht="14.5" customHeight="1">
      <c r="D314" s="13">
        <v>313</v>
      </c>
      <c r="E314" s="143">
        <f>国際送料金額表!E314/2</f>
        <v>275.27499999999998</v>
      </c>
      <c r="F314" s="9"/>
      <c r="L314" s="14">
        <v>312</v>
      </c>
      <c r="M314" s="14">
        <v>8000</v>
      </c>
      <c r="N314" s="11"/>
    </row>
    <row r="315" spans="4:14" ht="14.5" customHeight="1">
      <c r="D315" s="13">
        <v>314</v>
      </c>
      <c r="E315" s="143">
        <f>国際送料金額表!E315/2</f>
        <v>275.27499999999998</v>
      </c>
      <c r="F315" s="9"/>
      <c r="L315" s="14">
        <v>313</v>
      </c>
      <c r="M315" s="14">
        <v>8000</v>
      </c>
      <c r="N315" s="11"/>
    </row>
    <row r="316" spans="4:14" ht="14.5" customHeight="1">
      <c r="D316" s="13">
        <v>315</v>
      </c>
      <c r="E316" s="143">
        <f>国際送料金額表!E316/2</f>
        <v>276.48</v>
      </c>
      <c r="F316" s="9"/>
      <c r="L316" s="14">
        <v>314</v>
      </c>
      <c r="M316" s="14">
        <v>8000</v>
      </c>
      <c r="N316" s="11"/>
    </row>
    <row r="317" spans="4:14" ht="14.5" customHeight="1">
      <c r="D317" s="13">
        <v>316</v>
      </c>
      <c r="E317" s="143">
        <f>国際送料金額表!E317/2</f>
        <v>276.48</v>
      </c>
      <c r="F317" s="9"/>
      <c r="L317" s="14">
        <v>315</v>
      </c>
      <c r="M317" s="14">
        <v>8000</v>
      </c>
      <c r="N317" s="11"/>
    </row>
    <row r="318" spans="4:14" ht="14.5" customHeight="1">
      <c r="D318" s="13">
        <v>317</v>
      </c>
      <c r="E318" s="143">
        <f>国際送料金額表!E318/2</f>
        <v>276.48</v>
      </c>
      <c r="F318" s="9"/>
      <c r="L318" s="14">
        <v>316</v>
      </c>
      <c r="M318" s="14">
        <v>8000</v>
      </c>
      <c r="N318" s="11"/>
    </row>
    <row r="319" spans="4:14" ht="14.5" customHeight="1">
      <c r="D319" s="13">
        <v>318</v>
      </c>
      <c r="E319" s="143">
        <f>国際送料金額表!E319/2</f>
        <v>277.67500000000001</v>
      </c>
      <c r="F319" s="9"/>
      <c r="L319" s="14">
        <v>317</v>
      </c>
      <c r="M319" s="14">
        <v>8000</v>
      </c>
      <c r="N319" s="11"/>
    </row>
    <row r="320" spans="4:14" ht="14.5" customHeight="1">
      <c r="D320" s="13">
        <v>319</v>
      </c>
      <c r="E320" s="143">
        <f>国際送料金額表!E320/2</f>
        <v>277.67500000000001</v>
      </c>
      <c r="F320" s="9"/>
      <c r="L320" s="14">
        <v>318</v>
      </c>
      <c r="M320" s="14">
        <v>8000</v>
      </c>
      <c r="N320" s="11"/>
    </row>
    <row r="321" spans="4:14" ht="14.5" customHeight="1">
      <c r="D321" s="13">
        <v>320</v>
      </c>
      <c r="E321" s="143">
        <f>国際送料金額表!E321/2</f>
        <v>278.86</v>
      </c>
      <c r="F321" s="9"/>
      <c r="L321" s="14">
        <v>319</v>
      </c>
      <c r="M321" s="14">
        <v>8000</v>
      </c>
      <c r="N321" s="11"/>
    </row>
    <row r="322" spans="4:14" ht="14.5" customHeight="1">
      <c r="D322" s="13">
        <v>321</v>
      </c>
      <c r="E322" s="143">
        <f>国際送料金額表!E322/2</f>
        <v>278.86</v>
      </c>
      <c r="F322" s="9"/>
      <c r="L322" s="14">
        <v>320</v>
      </c>
      <c r="M322" s="14">
        <v>8000</v>
      </c>
      <c r="N322" s="11"/>
    </row>
    <row r="323" spans="4:14" ht="14.5" customHeight="1">
      <c r="D323" s="13">
        <v>322</v>
      </c>
      <c r="E323" s="143">
        <f>国際送料金額表!E323/2</f>
        <v>280.03500000000003</v>
      </c>
      <c r="F323" s="9"/>
      <c r="L323" s="14">
        <v>321</v>
      </c>
      <c r="M323" s="14">
        <v>8000</v>
      </c>
      <c r="N323" s="11"/>
    </row>
    <row r="324" spans="4:14" ht="14.5" customHeight="1">
      <c r="D324" s="13">
        <v>323</v>
      </c>
      <c r="E324" s="143">
        <f>国際送料金額表!E324/2</f>
        <v>280.03500000000003</v>
      </c>
      <c r="F324" s="9"/>
      <c r="L324" s="14">
        <v>322</v>
      </c>
      <c r="M324" s="14">
        <v>8000</v>
      </c>
      <c r="N324" s="11"/>
    </row>
    <row r="325" spans="4:14" ht="14.5" customHeight="1">
      <c r="D325" s="13">
        <v>324</v>
      </c>
      <c r="E325" s="143">
        <f>国際送料金額表!E325/2</f>
        <v>281.2</v>
      </c>
      <c r="F325" s="9"/>
      <c r="L325" s="14">
        <v>323</v>
      </c>
      <c r="M325" s="14">
        <v>8000</v>
      </c>
      <c r="N325" s="11"/>
    </row>
    <row r="326" spans="4:14" ht="14.5" customHeight="1">
      <c r="D326" s="13">
        <v>325</v>
      </c>
      <c r="E326" s="143">
        <f>国際送料金額表!E326/2</f>
        <v>281.2</v>
      </c>
      <c r="F326" s="9"/>
      <c r="L326" s="14">
        <v>324</v>
      </c>
      <c r="M326" s="14">
        <v>8000</v>
      </c>
      <c r="N326" s="11"/>
    </row>
    <row r="327" spans="4:14" ht="14.5" customHeight="1">
      <c r="D327" s="13">
        <v>326</v>
      </c>
      <c r="E327" s="143">
        <f>国際送料金額表!E327/2</f>
        <v>282.35500000000002</v>
      </c>
      <c r="F327" s="9"/>
      <c r="L327" s="14">
        <v>325</v>
      </c>
      <c r="M327" s="14">
        <v>8000</v>
      </c>
      <c r="N327" s="11"/>
    </row>
    <row r="328" spans="4:14" ht="14.5" customHeight="1">
      <c r="D328" s="13">
        <v>327</v>
      </c>
      <c r="E328" s="143">
        <f>国際送料金額表!E328/2</f>
        <v>282.35500000000002</v>
      </c>
      <c r="F328" s="9"/>
      <c r="L328" s="14">
        <v>326</v>
      </c>
      <c r="M328" s="14">
        <v>8000</v>
      </c>
      <c r="N328" s="11"/>
    </row>
    <row r="329" spans="4:14" ht="14.5" customHeight="1">
      <c r="D329" s="13">
        <v>328</v>
      </c>
      <c r="E329" s="143">
        <f>国際送料金額表!E329/2</f>
        <v>282.35500000000002</v>
      </c>
      <c r="F329" s="9"/>
      <c r="L329" s="14">
        <v>327</v>
      </c>
      <c r="M329" s="14">
        <v>8000</v>
      </c>
      <c r="N329" s="11"/>
    </row>
    <row r="330" spans="4:14" ht="14.5" customHeight="1">
      <c r="D330" s="13">
        <v>329</v>
      </c>
      <c r="E330" s="143">
        <f>国際送料金額表!E330/2</f>
        <v>283.5</v>
      </c>
      <c r="F330" s="9"/>
      <c r="L330" s="14">
        <v>328</v>
      </c>
      <c r="M330" s="14">
        <v>8000</v>
      </c>
      <c r="N330" s="11"/>
    </row>
    <row r="331" spans="4:14" ht="14.5" customHeight="1">
      <c r="D331" s="13">
        <v>330</v>
      </c>
      <c r="E331" s="143">
        <f>国際送料金額表!E331/2</f>
        <v>283.5</v>
      </c>
      <c r="F331" s="9"/>
      <c r="L331" s="14">
        <v>329</v>
      </c>
      <c r="M331" s="14">
        <v>8000</v>
      </c>
      <c r="N331" s="11"/>
    </row>
    <row r="332" spans="4:14" ht="14.5" customHeight="1">
      <c r="D332" s="13">
        <v>331</v>
      </c>
      <c r="E332" s="143">
        <f>国際送料金額表!E332/2</f>
        <v>284.63499999999999</v>
      </c>
      <c r="F332" s="9"/>
      <c r="L332" s="14">
        <v>330</v>
      </c>
      <c r="M332" s="14">
        <v>8000</v>
      </c>
      <c r="N332" s="11"/>
    </row>
    <row r="333" spans="4:14" ht="14.5" customHeight="1">
      <c r="D333" s="13">
        <v>332</v>
      </c>
      <c r="E333" s="143">
        <f>国際送料金額表!E333/2</f>
        <v>284.63499999999999</v>
      </c>
      <c r="F333" s="9"/>
      <c r="L333" s="14">
        <v>331</v>
      </c>
      <c r="M333" s="14">
        <v>8000</v>
      </c>
      <c r="N333" s="11"/>
    </row>
    <row r="334" spans="4:14" ht="14.5" customHeight="1">
      <c r="D334" s="13">
        <v>333</v>
      </c>
      <c r="E334" s="143">
        <f>国際送料金額表!E334/2</f>
        <v>285.76</v>
      </c>
      <c r="F334" s="9"/>
      <c r="L334" s="14">
        <v>332</v>
      </c>
      <c r="M334" s="14">
        <v>8000</v>
      </c>
      <c r="N334" s="11"/>
    </row>
    <row r="335" spans="4:14" ht="14.5" customHeight="1">
      <c r="D335" s="13">
        <v>334</v>
      </c>
      <c r="E335" s="143">
        <f>国際送料金額表!E335/2</f>
        <v>285.76</v>
      </c>
      <c r="F335" s="9"/>
      <c r="L335" s="14">
        <v>333</v>
      </c>
      <c r="M335" s="14">
        <v>8000</v>
      </c>
      <c r="N335" s="11"/>
    </row>
    <row r="336" spans="4:14" ht="14.5" customHeight="1">
      <c r="D336" s="13">
        <v>335</v>
      </c>
      <c r="E336" s="143">
        <f>国際送料金額表!E336/2</f>
        <v>286.875</v>
      </c>
      <c r="F336" s="9"/>
      <c r="L336" s="14">
        <v>334</v>
      </c>
      <c r="M336" s="14">
        <v>8000</v>
      </c>
      <c r="N336" s="11"/>
    </row>
    <row r="337" spans="4:14" ht="14.5" customHeight="1">
      <c r="D337" s="13">
        <v>336</v>
      </c>
      <c r="E337" s="143">
        <f>国際送料金額表!E337/2</f>
        <v>286.875</v>
      </c>
      <c r="F337" s="9"/>
      <c r="L337" s="14">
        <v>335</v>
      </c>
      <c r="M337" s="14">
        <v>8000</v>
      </c>
      <c r="N337" s="11"/>
    </row>
    <row r="338" spans="4:14" ht="14.5" customHeight="1">
      <c r="D338" s="13">
        <v>337</v>
      </c>
      <c r="E338" s="143">
        <f>国際送料金額表!E338/2</f>
        <v>286.875</v>
      </c>
      <c r="F338" s="9"/>
      <c r="L338" s="14">
        <v>336</v>
      </c>
      <c r="M338" s="14">
        <v>8000</v>
      </c>
      <c r="N338" s="11"/>
    </row>
    <row r="339" spans="4:14" ht="14.5" customHeight="1">
      <c r="D339" s="13">
        <v>338</v>
      </c>
      <c r="E339" s="143">
        <f>国際送料金額表!E339/2</f>
        <v>287.98</v>
      </c>
      <c r="F339" s="9"/>
      <c r="L339" s="14">
        <v>337</v>
      </c>
      <c r="M339" s="14">
        <v>8000</v>
      </c>
      <c r="N339" s="11"/>
    </row>
    <row r="340" spans="4:14" ht="14.5" customHeight="1">
      <c r="D340" s="13">
        <v>339</v>
      </c>
      <c r="E340" s="143">
        <f>国際送料金額表!E340/2</f>
        <v>287.98</v>
      </c>
      <c r="F340" s="9"/>
      <c r="L340" s="14">
        <v>338</v>
      </c>
      <c r="M340" s="14">
        <v>8000</v>
      </c>
      <c r="N340" s="11"/>
    </row>
    <row r="341" spans="4:14" ht="14.5" customHeight="1">
      <c r="D341" s="13">
        <v>340</v>
      </c>
      <c r="E341" s="143">
        <f>国際送料金額表!E341/2</f>
        <v>289.07499999999999</v>
      </c>
      <c r="F341" s="9"/>
      <c r="L341" s="14">
        <v>339</v>
      </c>
      <c r="M341" s="14">
        <v>8000</v>
      </c>
      <c r="N341" s="11"/>
    </row>
    <row r="342" spans="4:14" ht="14.5" customHeight="1">
      <c r="D342" s="13">
        <v>341</v>
      </c>
      <c r="E342" s="143">
        <f>国際送料金額表!E342/2</f>
        <v>289.07499999999999</v>
      </c>
      <c r="F342" s="9"/>
      <c r="L342" s="14">
        <v>340</v>
      </c>
      <c r="M342" s="14">
        <v>8000</v>
      </c>
      <c r="N342" s="11"/>
    </row>
    <row r="343" spans="4:14" ht="14.5" customHeight="1">
      <c r="D343" s="13">
        <v>342</v>
      </c>
      <c r="E343" s="143">
        <f>国際送料金額表!E343/2</f>
        <v>290.16000000000003</v>
      </c>
      <c r="F343" s="9"/>
      <c r="L343" s="14">
        <v>341</v>
      </c>
      <c r="M343" s="14">
        <v>8000</v>
      </c>
      <c r="N343" s="11"/>
    </row>
    <row r="344" spans="4:14" ht="14.5" customHeight="1">
      <c r="D344" s="13">
        <v>343</v>
      </c>
      <c r="E344" s="143">
        <f>国際送料金額表!E344/2</f>
        <v>290.16000000000003</v>
      </c>
      <c r="F344" s="9"/>
      <c r="L344" s="14">
        <v>342</v>
      </c>
      <c r="M344" s="14">
        <v>8000</v>
      </c>
      <c r="N344" s="11"/>
    </row>
    <row r="345" spans="4:14" ht="14.5" customHeight="1">
      <c r="D345" s="13">
        <v>344</v>
      </c>
      <c r="E345" s="143">
        <f>国際送料金額表!E345/2</f>
        <v>291.23500000000001</v>
      </c>
      <c r="F345" s="9"/>
      <c r="L345" s="14">
        <v>343</v>
      </c>
      <c r="M345" s="14">
        <v>8000</v>
      </c>
      <c r="N345" s="11"/>
    </row>
    <row r="346" spans="4:14" ht="14.5" customHeight="1">
      <c r="D346" s="13">
        <v>345</v>
      </c>
      <c r="E346" s="143">
        <f>国際送料金額表!E346/2</f>
        <v>291.23500000000001</v>
      </c>
      <c r="F346" s="9"/>
      <c r="L346" s="14">
        <v>344</v>
      </c>
      <c r="M346" s="14">
        <v>8000</v>
      </c>
      <c r="N346" s="11"/>
    </row>
    <row r="347" spans="4:14" ht="14.5" customHeight="1">
      <c r="D347" s="13">
        <v>346</v>
      </c>
      <c r="E347" s="143">
        <f>国際送料金額表!E347/2</f>
        <v>292.3</v>
      </c>
      <c r="F347" s="9"/>
      <c r="L347" s="14">
        <v>345</v>
      </c>
      <c r="M347" s="14">
        <v>8000</v>
      </c>
      <c r="N347" s="11"/>
    </row>
    <row r="348" spans="4:14" ht="14.5" customHeight="1">
      <c r="D348" s="13">
        <v>347</v>
      </c>
      <c r="E348" s="143">
        <f>国際送料金額表!E348/2</f>
        <v>292.3</v>
      </c>
      <c r="F348" s="9"/>
      <c r="L348" s="14">
        <v>346</v>
      </c>
      <c r="M348" s="14">
        <v>8000</v>
      </c>
      <c r="N348" s="11"/>
    </row>
    <row r="349" spans="4:14" ht="14.5" customHeight="1">
      <c r="D349" s="13">
        <v>348</v>
      </c>
      <c r="E349" s="143">
        <f>国際送料金額表!E349/2</f>
        <v>292.3</v>
      </c>
      <c r="F349" s="9"/>
      <c r="L349" s="14">
        <v>347</v>
      </c>
      <c r="M349" s="14">
        <v>8000</v>
      </c>
      <c r="N349" s="11"/>
    </row>
    <row r="350" spans="4:14" ht="14.5" customHeight="1">
      <c r="D350" s="13">
        <v>349</v>
      </c>
      <c r="E350" s="143">
        <f>国際送料金額表!E350/2</f>
        <v>293.35500000000002</v>
      </c>
      <c r="F350" s="9"/>
      <c r="L350" s="14">
        <v>348</v>
      </c>
      <c r="M350" s="14">
        <v>8000</v>
      </c>
      <c r="N350" s="11"/>
    </row>
    <row r="351" spans="4:14" ht="14.5" customHeight="1">
      <c r="D351" s="13">
        <v>350</v>
      </c>
      <c r="E351" s="143">
        <f>国際送料金額表!E351/2</f>
        <v>293.35500000000002</v>
      </c>
      <c r="F351" s="9"/>
      <c r="L351" s="14">
        <v>349</v>
      </c>
      <c r="M351" s="14">
        <v>8000</v>
      </c>
      <c r="N351" s="11"/>
    </row>
    <row r="352" spans="4:14" ht="14.5" customHeight="1">
      <c r="D352" s="13">
        <v>351</v>
      </c>
      <c r="E352" s="143">
        <f>国際送料金額表!E352/2</f>
        <v>294.39999999999998</v>
      </c>
      <c r="F352" s="9"/>
      <c r="L352" s="14">
        <v>350</v>
      </c>
      <c r="M352" s="14">
        <v>8000</v>
      </c>
      <c r="N352" s="11"/>
    </row>
    <row r="353" spans="4:14" ht="14.5" customHeight="1">
      <c r="D353" s="13">
        <v>352</v>
      </c>
      <c r="E353" s="143">
        <f>国際送料金額表!E353/2</f>
        <v>294.39999999999998</v>
      </c>
      <c r="F353" s="9"/>
      <c r="L353" s="14">
        <v>351</v>
      </c>
      <c r="M353" s="14">
        <v>8000</v>
      </c>
      <c r="N353" s="11"/>
    </row>
    <row r="354" spans="4:14" ht="14.5" customHeight="1">
      <c r="D354" s="13">
        <v>353</v>
      </c>
      <c r="E354" s="143">
        <f>国際送料金額表!E354/2</f>
        <v>295.435</v>
      </c>
      <c r="F354" s="9"/>
      <c r="L354" s="14">
        <v>352</v>
      </c>
      <c r="M354" s="14">
        <v>8000</v>
      </c>
      <c r="N354" s="11"/>
    </row>
    <row r="355" spans="4:14" ht="14.5" customHeight="1">
      <c r="D355" s="13">
        <v>354</v>
      </c>
      <c r="E355" s="143">
        <f>国際送料金額表!E355/2</f>
        <v>295.435</v>
      </c>
      <c r="F355" s="9"/>
      <c r="L355" s="14">
        <v>353</v>
      </c>
      <c r="M355" s="14">
        <v>8000</v>
      </c>
      <c r="N355" s="11"/>
    </row>
    <row r="356" spans="4:14" ht="14.5" customHeight="1">
      <c r="D356" s="13">
        <v>355</v>
      </c>
      <c r="E356" s="143">
        <f>国際送料金額表!E356/2</f>
        <v>296.45999999999998</v>
      </c>
      <c r="F356" s="9"/>
      <c r="L356" s="14">
        <v>354</v>
      </c>
      <c r="M356" s="14">
        <v>8000</v>
      </c>
      <c r="N356" s="11"/>
    </row>
    <row r="357" spans="4:14" ht="14.5" customHeight="1">
      <c r="D357" s="13">
        <v>356</v>
      </c>
      <c r="E357" s="143">
        <f>国際送料金額表!E357/2</f>
        <v>296.45999999999998</v>
      </c>
      <c r="F357" s="9"/>
      <c r="L357" s="14">
        <v>355</v>
      </c>
      <c r="M357" s="14">
        <v>8000</v>
      </c>
      <c r="N357" s="11"/>
    </row>
    <row r="358" spans="4:14" ht="14.5" customHeight="1">
      <c r="D358" s="13">
        <v>357</v>
      </c>
      <c r="E358" s="143">
        <f>国際送料金額表!E358/2</f>
        <v>297.47500000000002</v>
      </c>
      <c r="F358" s="9"/>
      <c r="L358" s="14">
        <v>356</v>
      </c>
      <c r="M358" s="14">
        <v>8000</v>
      </c>
      <c r="N358" s="11"/>
    </row>
    <row r="359" spans="4:14" ht="14.5" customHeight="1">
      <c r="D359" s="13">
        <v>358</v>
      </c>
      <c r="E359" s="143">
        <f>国際送料金額表!E359/2</f>
        <v>297.47500000000002</v>
      </c>
      <c r="F359" s="9"/>
      <c r="L359" s="14">
        <v>357</v>
      </c>
      <c r="M359" s="14">
        <v>8000</v>
      </c>
      <c r="N359" s="11"/>
    </row>
    <row r="360" spans="4:14" ht="14.5" customHeight="1">
      <c r="D360" s="13">
        <v>359</v>
      </c>
      <c r="E360" s="143">
        <f>国際送料金額表!E360/2</f>
        <v>297.47500000000002</v>
      </c>
      <c r="F360" s="9"/>
      <c r="L360" s="14">
        <v>358</v>
      </c>
      <c r="M360" s="14">
        <v>8000</v>
      </c>
      <c r="N360" s="11"/>
    </row>
    <row r="361" spans="4:14" ht="14.5" customHeight="1">
      <c r="D361" s="13">
        <v>360</v>
      </c>
      <c r="E361" s="143">
        <f>国際送料金額表!E361/2</f>
        <v>298.48</v>
      </c>
      <c r="F361" s="9"/>
      <c r="L361" s="14">
        <v>359</v>
      </c>
      <c r="M361" s="14">
        <v>8000</v>
      </c>
      <c r="N361" s="11"/>
    </row>
    <row r="362" spans="4:14" ht="14.5" customHeight="1">
      <c r="D362" s="13">
        <v>361</v>
      </c>
      <c r="E362" s="143">
        <f>国際送料金額表!E362/2</f>
        <v>298.48</v>
      </c>
      <c r="F362" s="9"/>
      <c r="L362" s="14">
        <v>360</v>
      </c>
      <c r="M362" s="14">
        <v>8000</v>
      </c>
      <c r="N362" s="11"/>
    </row>
    <row r="363" spans="4:14" ht="14.5" customHeight="1">
      <c r="D363" s="13">
        <v>362</v>
      </c>
      <c r="E363" s="143">
        <f>国際送料金額表!E363/2</f>
        <v>299.47500000000002</v>
      </c>
      <c r="F363" s="9"/>
      <c r="L363" s="14">
        <v>361</v>
      </c>
      <c r="M363" s="14">
        <v>8000</v>
      </c>
      <c r="N363" s="11"/>
    </row>
    <row r="364" spans="4:14" ht="14.5" customHeight="1">
      <c r="D364" s="13">
        <v>363</v>
      </c>
      <c r="E364" s="143">
        <f>国際送料金額表!E364/2</f>
        <v>299.47500000000002</v>
      </c>
      <c r="F364" s="9"/>
      <c r="L364" s="14">
        <v>362</v>
      </c>
      <c r="M364" s="14">
        <v>8000</v>
      </c>
      <c r="N364" s="11"/>
    </row>
    <row r="365" spans="4:14" ht="14.5" customHeight="1">
      <c r="D365" s="13">
        <v>364</v>
      </c>
      <c r="E365" s="143">
        <f>国際送料金額表!E365/2</f>
        <v>300.45999999999998</v>
      </c>
      <c r="F365" s="9"/>
      <c r="L365" s="14">
        <v>363</v>
      </c>
      <c r="M365" s="14">
        <v>8000</v>
      </c>
      <c r="N365" s="11"/>
    </row>
    <row r="366" spans="4:14" ht="14.5" customHeight="1">
      <c r="D366" s="13">
        <v>365</v>
      </c>
      <c r="E366" s="143">
        <f>国際送料金額表!E366/2</f>
        <v>300.45999999999998</v>
      </c>
      <c r="F366" s="9"/>
      <c r="L366" s="14">
        <v>364</v>
      </c>
      <c r="M366" s="14">
        <v>8000</v>
      </c>
      <c r="N366" s="11"/>
    </row>
    <row r="367" spans="4:14" ht="14.5" customHeight="1">
      <c r="D367" s="13">
        <v>366</v>
      </c>
      <c r="E367" s="143">
        <f>国際送料金額表!E367/2</f>
        <v>301.435</v>
      </c>
      <c r="F367" s="9"/>
      <c r="L367" s="14">
        <v>365</v>
      </c>
      <c r="M367" s="14">
        <v>8000</v>
      </c>
      <c r="N367" s="11"/>
    </row>
    <row r="368" spans="4:14" ht="14.5" customHeight="1">
      <c r="D368" s="13">
        <v>367</v>
      </c>
      <c r="E368" s="143">
        <f>国際送料金額表!E368/2</f>
        <v>301.435</v>
      </c>
      <c r="F368" s="9"/>
      <c r="L368" s="14">
        <v>366</v>
      </c>
      <c r="M368" s="14">
        <v>8000</v>
      </c>
      <c r="N368" s="11"/>
    </row>
    <row r="369" spans="4:14" ht="14.5" customHeight="1">
      <c r="D369" s="13">
        <v>368</v>
      </c>
      <c r="E369" s="143">
        <f>国際送料金額表!E369/2</f>
        <v>302.39999999999998</v>
      </c>
      <c r="F369" s="9"/>
      <c r="L369" s="14">
        <v>367</v>
      </c>
      <c r="M369" s="14">
        <v>8000</v>
      </c>
      <c r="N369" s="11"/>
    </row>
    <row r="370" spans="4:14" ht="14.5" customHeight="1">
      <c r="D370" s="13">
        <v>369</v>
      </c>
      <c r="E370" s="143">
        <f>国際送料金額表!E370/2</f>
        <v>302.39999999999998</v>
      </c>
      <c r="F370" s="9"/>
      <c r="L370" s="14">
        <v>368</v>
      </c>
      <c r="M370" s="14">
        <v>8000</v>
      </c>
      <c r="N370" s="11"/>
    </row>
    <row r="371" spans="4:14" ht="14.5" customHeight="1">
      <c r="D371" s="13">
        <v>370</v>
      </c>
      <c r="E371" s="143">
        <f>国際送料金額表!E371/2</f>
        <v>302.39999999999998</v>
      </c>
      <c r="F371" s="9"/>
      <c r="L371" s="14">
        <v>369</v>
      </c>
      <c r="M371" s="14">
        <v>8000</v>
      </c>
      <c r="N371" s="11"/>
    </row>
    <row r="372" spans="4:14" ht="14.5" customHeight="1">
      <c r="D372" s="13">
        <v>371</v>
      </c>
      <c r="E372" s="143">
        <f>国際送料金額表!E372/2</f>
        <v>303.35500000000002</v>
      </c>
      <c r="F372" s="9"/>
      <c r="L372" s="14">
        <v>370</v>
      </c>
      <c r="M372" s="14">
        <v>8000</v>
      </c>
      <c r="N372" s="11"/>
    </row>
    <row r="373" spans="4:14" ht="14.5" customHeight="1">
      <c r="D373" s="13">
        <v>372</v>
      </c>
      <c r="E373" s="143">
        <f>国際送料金額表!E373/2</f>
        <v>303.35500000000002</v>
      </c>
      <c r="F373" s="9"/>
      <c r="L373" s="14">
        <v>371</v>
      </c>
      <c r="M373" s="14">
        <v>8000</v>
      </c>
      <c r="N373" s="11"/>
    </row>
    <row r="374" spans="4:14" ht="14.5" customHeight="1">
      <c r="D374" s="13">
        <v>373</v>
      </c>
      <c r="E374" s="143">
        <f>国際送料金額表!E374/2</f>
        <v>304.3</v>
      </c>
      <c r="F374" s="9"/>
      <c r="L374" s="14">
        <v>372</v>
      </c>
      <c r="M374" s="14">
        <v>8000</v>
      </c>
      <c r="N374" s="11"/>
    </row>
    <row r="375" spans="4:14" ht="14.5" customHeight="1">
      <c r="D375" s="13">
        <v>374</v>
      </c>
      <c r="E375" s="143">
        <f>国際送料金額表!E375/2</f>
        <v>304.3</v>
      </c>
      <c r="F375" s="9"/>
      <c r="L375" s="14">
        <v>373</v>
      </c>
      <c r="M375" s="14">
        <v>8000</v>
      </c>
      <c r="N375" s="11"/>
    </row>
    <row r="376" spans="4:14" ht="14.5" customHeight="1">
      <c r="D376" s="13">
        <v>375</v>
      </c>
      <c r="E376" s="143">
        <f>国際送料金額表!E376/2</f>
        <v>305.23500000000001</v>
      </c>
      <c r="F376" s="9"/>
      <c r="L376" s="14">
        <v>374</v>
      </c>
      <c r="M376" s="14">
        <v>8000</v>
      </c>
      <c r="N376" s="11"/>
    </row>
    <row r="377" spans="4:14" ht="14.5" customHeight="1">
      <c r="D377" s="13">
        <v>376</v>
      </c>
      <c r="E377" s="143">
        <f>国際送料金額表!E377/2</f>
        <v>305.23500000000001</v>
      </c>
      <c r="F377" s="9"/>
      <c r="L377" s="14">
        <v>375</v>
      </c>
      <c r="M377" s="14">
        <v>8000</v>
      </c>
      <c r="N377" s="11"/>
    </row>
    <row r="378" spans="4:14" ht="14.5" customHeight="1">
      <c r="D378" s="13">
        <v>377</v>
      </c>
      <c r="E378" s="143">
        <f>国際送料金額表!E378/2</f>
        <v>306.16000000000003</v>
      </c>
      <c r="F378" s="9"/>
      <c r="L378" s="14">
        <v>376</v>
      </c>
      <c r="M378" s="14">
        <v>8000</v>
      </c>
      <c r="N378" s="11"/>
    </row>
    <row r="379" spans="4:14" ht="14.5" customHeight="1">
      <c r="D379" s="13">
        <v>378</v>
      </c>
      <c r="E379" s="143">
        <f>国際送料金額表!E379/2</f>
        <v>306.16000000000003</v>
      </c>
      <c r="F379" s="9"/>
      <c r="L379" s="14">
        <v>377</v>
      </c>
      <c r="M379" s="14">
        <v>8000</v>
      </c>
      <c r="N379" s="11"/>
    </row>
    <row r="380" spans="4:14" ht="14.5" customHeight="1">
      <c r="D380" s="13">
        <v>379</v>
      </c>
      <c r="E380" s="143">
        <f>国際送料金額表!E380/2</f>
        <v>307.07499999999999</v>
      </c>
      <c r="F380" s="9"/>
      <c r="L380" s="14">
        <v>378</v>
      </c>
      <c r="M380" s="14">
        <v>8000</v>
      </c>
      <c r="N380" s="11"/>
    </row>
    <row r="381" spans="4:14" ht="14.5" customHeight="1">
      <c r="D381" s="13">
        <v>380</v>
      </c>
      <c r="E381" s="143">
        <f>国際送料金額表!E381/2</f>
        <v>307.07499999999999</v>
      </c>
      <c r="F381" s="9"/>
      <c r="L381" s="14">
        <v>379</v>
      </c>
      <c r="M381" s="14">
        <v>8000</v>
      </c>
      <c r="N381" s="11"/>
    </row>
    <row r="382" spans="4:14" ht="14.5" customHeight="1">
      <c r="D382" s="13">
        <v>381</v>
      </c>
      <c r="E382" s="143">
        <f>国際送料金額表!E382/2</f>
        <v>307.07499999999999</v>
      </c>
      <c r="F382" s="9"/>
      <c r="L382" s="14">
        <v>380</v>
      </c>
      <c r="M382" s="14">
        <v>8000</v>
      </c>
      <c r="N382" s="11"/>
    </row>
    <row r="383" spans="4:14" ht="14.5" customHeight="1">
      <c r="D383" s="13">
        <v>382</v>
      </c>
      <c r="E383" s="143">
        <f>国際送料金額表!E383/2</f>
        <v>307.98</v>
      </c>
      <c r="F383" s="9"/>
      <c r="L383" s="14">
        <v>381</v>
      </c>
      <c r="M383" s="14">
        <v>8000</v>
      </c>
      <c r="N383" s="11"/>
    </row>
    <row r="384" spans="4:14" ht="14.5" customHeight="1">
      <c r="D384" s="13">
        <v>383</v>
      </c>
      <c r="E384" s="143">
        <f>国際送料金額表!E384/2</f>
        <v>307.98</v>
      </c>
      <c r="F384" s="9"/>
      <c r="L384" s="14">
        <v>382</v>
      </c>
      <c r="M384" s="14">
        <v>8000</v>
      </c>
      <c r="N384" s="11"/>
    </row>
    <row r="385" spans="4:14" ht="14.5" customHeight="1">
      <c r="D385" s="13">
        <v>384</v>
      </c>
      <c r="E385" s="143">
        <f>国際送料金額表!E385/2</f>
        <v>308.875</v>
      </c>
      <c r="F385" s="9"/>
      <c r="L385" s="14">
        <v>383</v>
      </c>
      <c r="M385" s="14">
        <v>8000</v>
      </c>
      <c r="N385" s="11"/>
    </row>
    <row r="386" spans="4:14" ht="14.5" customHeight="1">
      <c r="D386" s="13">
        <v>385</v>
      </c>
      <c r="E386" s="143">
        <f>国際送料金額表!E386/2</f>
        <v>308.875</v>
      </c>
      <c r="F386" s="9"/>
      <c r="L386" s="14">
        <v>384</v>
      </c>
      <c r="M386" s="14">
        <v>8000</v>
      </c>
      <c r="N386" s="11"/>
    </row>
    <row r="387" spans="4:14" ht="14.5" customHeight="1">
      <c r="D387" s="13">
        <v>386</v>
      </c>
      <c r="E387" s="143">
        <f>国際送料金額表!E387/2</f>
        <v>309.76</v>
      </c>
      <c r="F387" s="9"/>
      <c r="L387" s="14">
        <v>385</v>
      </c>
      <c r="M387" s="14">
        <v>8000</v>
      </c>
      <c r="N387" s="11"/>
    </row>
    <row r="388" spans="4:14" ht="14.5" customHeight="1">
      <c r="D388" s="13">
        <v>387</v>
      </c>
      <c r="E388" s="143">
        <f>国際送料金額表!E388/2</f>
        <v>309.76</v>
      </c>
      <c r="F388" s="9"/>
      <c r="L388" s="14">
        <v>386</v>
      </c>
      <c r="M388" s="14">
        <v>8000</v>
      </c>
      <c r="N388" s="11"/>
    </row>
    <row r="389" spans="4:14" ht="14.5" customHeight="1">
      <c r="D389" s="13">
        <v>388</v>
      </c>
      <c r="E389" s="143">
        <f>国際送料金額表!E389/2</f>
        <v>310.63499999999999</v>
      </c>
      <c r="F389" s="9"/>
      <c r="L389" s="14">
        <v>387</v>
      </c>
      <c r="M389" s="14">
        <v>8000</v>
      </c>
      <c r="N389" s="11"/>
    </row>
    <row r="390" spans="4:14" ht="14.5" customHeight="1">
      <c r="D390" s="13">
        <v>389</v>
      </c>
      <c r="E390" s="143">
        <f>国際送料金額表!E390/2</f>
        <v>310.63499999999999</v>
      </c>
      <c r="F390" s="9"/>
      <c r="L390" s="14">
        <v>388</v>
      </c>
      <c r="M390" s="14">
        <v>8000</v>
      </c>
      <c r="N390" s="11"/>
    </row>
    <row r="391" spans="4:14" ht="14.5" customHeight="1">
      <c r="D391" s="13">
        <v>390</v>
      </c>
      <c r="E391" s="143">
        <f>国際送料金額表!E391/2</f>
        <v>311.5</v>
      </c>
      <c r="F391" s="9"/>
      <c r="L391" s="14">
        <v>389</v>
      </c>
      <c r="M391" s="14">
        <v>8000</v>
      </c>
      <c r="N391" s="11"/>
    </row>
    <row r="392" spans="4:14" ht="14.5" customHeight="1">
      <c r="D392" s="13">
        <v>391</v>
      </c>
      <c r="E392" s="143">
        <f>国際送料金額表!E392/2</f>
        <v>311.5</v>
      </c>
      <c r="F392" s="9"/>
      <c r="L392" s="14">
        <v>390</v>
      </c>
      <c r="M392" s="14">
        <v>8000</v>
      </c>
      <c r="N392" s="11"/>
    </row>
    <row r="393" spans="4:14" ht="14.5" customHeight="1">
      <c r="D393" s="13">
        <v>392</v>
      </c>
      <c r="E393" s="143">
        <f>国際送料金額表!E393/2</f>
        <v>311.5</v>
      </c>
      <c r="F393" s="9"/>
      <c r="L393" s="14">
        <v>391</v>
      </c>
      <c r="M393" s="14">
        <v>8000</v>
      </c>
      <c r="N393" s="11"/>
    </row>
    <row r="394" spans="4:14" ht="14.5" customHeight="1">
      <c r="D394" s="13">
        <v>393</v>
      </c>
      <c r="E394" s="143">
        <f>国際送料金額表!E394/2</f>
        <v>312.35500000000002</v>
      </c>
      <c r="F394" s="9"/>
      <c r="L394" s="14">
        <v>392</v>
      </c>
      <c r="M394" s="14">
        <v>8000</v>
      </c>
      <c r="N394" s="11"/>
    </row>
    <row r="395" spans="4:14" ht="14.5" customHeight="1">
      <c r="D395" s="13">
        <v>394</v>
      </c>
      <c r="E395" s="143">
        <f>国際送料金額表!E395/2</f>
        <v>312.35500000000002</v>
      </c>
      <c r="F395" s="9"/>
      <c r="L395" s="14">
        <v>393</v>
      </c>
      <c r="M395" s="14">
        <v>8000</v>
      </c>
      <c r="N395" s="11"/>
    </row>
    <row r="396" spans="4:14" ht="14.5" customHeight="1">
      <c r="D396" s="13">
        <v>395</v>
      </c>
      <c r="E396" s="143">
        <f>国際送料金額表!E396/2</f>
        <v>314.10000000000002</v>
      </c>
      <c r="F396" s="9"/>
      <c r="L396" s="14">
        <v>394</v>
      </c>
      <c r="M396" s="14">
        <v>8000</v>
      </c>
      <c r="N396" s="11"/>
    </row>
    <row r="397" spans="4:14" ht="14.5" customHeight="1">
      <c r="D397" s="13">
        <v>396</v>
      </c>
      <c r="E397" s="143">
        <f>国際送料金額表!E397/2</f>
        <v>314.10000000000002</v>
      </c>
      <c r="F397" s="9"/>
      <c r="L397" s="14">
        <v>395</v>
      </c>
      <c r="M397" s="14">
        <v>8000</v>
      </c>
      <c r="N397" s="11"/>
    </row>
    <row r="398" spans="4:14" ht="14.5" customHeight="1">
      <c r="D398" s="13">
        <v>397</v>
      </c>
      <c r="E398" s="143">
        <f>国際送料金額表!E398/2</f>
        <v>315.84500000000003</v>
      </c>
      <c r="F398" s="9"/>
      <c r="L398" s="14">
        <v>396</v>
      </c>
      <c r="M398" s="14">
        <v>8000</v>
      </c>
      <c r="N398" s="11"/>
    </row>
    <row r="399" spans="4:14" ht="14.5" customHeight="1">
      <c r="D399" s="13">
        <v>398</v>
      </c>
      <c r="E399" s="143">
        <f>国際送料金額表!E399/2</f>
        <v>315.84500000000003</v>
      </c>
      <c r="F399" s="9"/>
      <c r="L399" s="14">
        <v>397</v>
      </c>
      <c r="M399" s="14">
        <v>8000</v>
      </c>
      <c r="N399" s="11"/>
    </row>
    <row r="400" spans="4:14" ht="14.5" customHeight="1">
      <c r="D400" s="13">
        <v>399</v>
      </c>
      <c r="E400" s="143">
        <f>国際送料金額表!E400/2</f>
        <v>317.58999999999997</v>
      </c>
      <c r="F400" s="9"/>
      <c r="L400" s="14">
        <v>398</v>
      </c>
      <c r="M400" s="14">
        <v>8000</v>
      </c>
      <c r="N400" s="11"/>
    </row>
    <row r="401" spans="4:14" ht="14.5" customHeight="1">
      <c r="D401" s="13">
        <v>400</v>
      </c>
      <c r="E401" s="143">
        <f>国際送料金額表!E401/2</f>
        <v>317.58999999999997</v>
      </c>
      <c r="F401" s="9"/>
      <c r="L401" s="14">
        <v>399</v>
      </c>
      <c r="M401" s="14">
        <v>8000</v>
      </c>
      <c r="N401" s="11"/>
    </row>
    <row r="402" spans="4:14" ht="14.5" customHeight="1">
      <c r="D402" s="13">
        <v>401</v>
      </c>
      <c r="E402" s="143">
        <f>国際送料金額表!E402/2</f>
        <v>319.33499999999998</v>
      </c>
      <c r="F402" s="9"/>
      <c r="L402" s="14">
        <v>400</v>
      </c>
      <c r="M402" s="84" t="s">
        <v>52</v>
      </c>
      <c r="N402" s="11"/>
    </row>
    <row r="403" spans="4:14" ht="14.5" customHeight="1">
      <c r="D403" s="13">
        <v>402</v>
      </c>
      <c r="E403" s="143">
        <f>国際送料金額表!E403/2</f>
        <v>319.33499999999998</v>
      </c>
      <c r="F403" s="9"/>
      <c r="L403" s="14">
        <v>401</v>
      </c>
      <c r="M403" s="84" t="s">
        <v>52</v>
      </c>
      <c r="N403" s="11"/>
    </row>
    <row r="404" spans="4:14" ht="14.5" customHeight="1">
      <c r="D404" s="13">
        <v>403</v>
      </c>
      <c r="E404" s="143">
        <f>国際送料金額表!E404/2</f>
        <v>319.33499999999998</v>
      </c>
      <c r="F404" s="9"/>
      <c r="L404" s="14">
        <v>402</v>
      </c>
      <c r="M404" s="84" t="s">
        <v>52</v>
      </c>
      <c r="N404" s="11"/>
    </row>
    <row r="405" spans="4:14" ht="14.5" customHeight="1">
      <c r="D405" s="13">
        <v>404</v>
      </c>
      <c r="E405" s="143">
        <f>国際送料金額表!E405/2</f>
        <v>321.08</v>
      </c>
      <c r="F405" s="9"/>
      <c r="L405" s="14">
        <v>403</v>
      </c>
      <c r="M405" s="84" t="s">
        <v>52</v>
      </c>
      <c r="N405" s="11"/>
    </row>
    <row r="406" spans="4:14" ht="14.5" customHeight="1">
      <c r="D406" s="13">
        <v>405</v>
      </c>
      <c r="E406" s="143">
        <f>国際送料金額表!E406/2</f>
        <v>321.08</v>
      </c>
      <c r="F406" s="9"/>
      <c r="L406" s="14">
        <v>404</v>
      </c>
      <c r="M406" s="84" t="s">
        <v>52</v>
      </c>
      <c r="N406" s="11"/>
    </row>
    <row r="407" spans="4:14" ht="14.5" customHeight="1">
      <c r="D407" s="13">
        <v>406</v>
      </c>
      <c r="E407" s="143">
        <f>国際送料金額表!E407/2</f>
        <v>322.82499999999999</v>
      </c>
      <c r="F407" s="9"/>
      <c r="L407" s="14">
        <v>405</v>
      </c>
      <c r="M407" s="84" t="s">
        <v>52</v>
      </c>
      <c r="N407" s="11"/>
    </row>
    <row r="408" spans="4:14" ht="14.5" customHeight="1">
      <c r="D408" s="13">
        <v>407</v>
      </c>
      <c r="E408" s="143">
        <f>国際送料金額表!E408/2</f>
        <v>322.82499999999999</v>
      </c>
      <c r="F408" s="9"/>
      <c r="L408" s="14">
        <v>406</v>
      </c>
      <c r="M408" s="84" t="s">
        <v>52</v>
      </c>
      <c r="N408" s="11"/>
    </row>
    <row r="409" spans="4:14" ht="14.5" customHeight="1">
      <c r="D409" s="13">
        <v>408</v>
      </c>
      <c r="E409" s="143">
        <f>国際送料金額表!E409/2</f>
        <v>324.57</v>
      </c>
      <c r="F409" s="9"/>
      <c r="L409" s="14">
        <v>407</v>
      </c>
      <c r="M409" s="84" t="s">
        <v>52</v>
      </c>
      <c r="N409" s="11"/>
    </row>
    <row r="410" spans="4:14" ht="14.5" customHeight="1">
      <c r="D410" s="13">
        <v>409</v>
      </c>
      <c r="E410" s="143">
        <f>国際送料金額表!E410/2</f>
        <v>324.57</v>
      </c>
      <c r="F410" s="9"/>
      <c r="L410" s="14">
        <v>408</v>
      </c>
      <c r="M410" s="84" t="s">
        <v>52</v>
      </c>
      <c r="N410" s="11"/>
    </row>
    <row r="411" spans="4:14" ht="14.5" customHeight="1">
      <c r="D411" s="13">
        <v>410</v>
      </c>
      <c r="E411" s="143">
        <f>国際送料金額表!E411/2</f>
        <v>326.315</v>
      </c>
      <c r="F411" s="9"/>
      <c r="L411" s="14">
        <v>409</v>
      </c>
      <c r="M411" s="84" t="s">
        <v>52</v>
      </c>
      <c r="N411" s="11"/>
    </row>
    <row r="412" spans="4:14" ht="14.5" customHeight="1">
      <c r="D412" s="13">
        <v>411</v>
      </c>
      <c r="E412" s="143">
        <f>国際送料金額表!E412/2</f>
        <v>326.315</v>
      </c>
      <c r="F412" s="9"/>
      <c r="L412" s="14">
        <v>410</v>
      </c>
      <c r="M412" s="84" t="s">
        <v>52</v>
      </c>
      <c r="N412" s="11"/>
    </row>
    <row r="413" spans="4:14" ht="14.5" customHeight="1">
      <c r="D413" s="13">
        <v>412</v>
      </c>
      <c r="E413" s="143">
        <f>国際送料金額表!E413/2</f>
        <v>328.06</v>
      </c>
      <c r="F413" s="9"/>
      <c r="L413" s="14">
        <v>411</v>
      </c>
      <c r="M413" s="84" t="s">
        <v>52</v>
      </c>
      <c r="N413" s="11"/>
    </row>
    <row r="414" spans="4:14" ht="14.5" customHeight="1">
      <c r="D414" s="13">
        <v>413</v>
      </c>
      <c r="E414" s="143">
        <f>国際送料金額表!E414/2</f>
        <v>328.06</v>
      </c>
      <c r="F414" s="9"/>
      <c r="L414" s="14">
        <v>412</v>
      </c>
      <c r="M414" s="84" t="s">
        <v>52</v>
      </c>
      <c r="N414" s="11"/>
    </row>
    <row r="415" spans="4:14" ht="14.5" customHeight="1">
      <c r="D415" s="13">
        <v>414</v>
      </c>
      <c r="E415" s="143">
        <f>国際送料金額表!E415/2</f>
        <v>328.06</v>
      </c>
      <c r="F415" s="9"/>
      <c r="L415" s="14">
        <v>413</v>
      </c>
      <c r="M415" s="84" t="s">
        <v>52</v>
      </c>
      <c r="N415" s="11"/>
    </row>
    <row r="416" spans="4:14" ht="14.5" customHeight="1">
      <c r="D416" s="13">
        <v>415</v>
      </c>
      <c r="E416" s="143">
        <f>国際送料金額表!E416/2</f>
        <v>329.80500000000001</v>
      </c>
      <c r="F416" s="9"/>
      <c r="L416" s="14">
        <v>414</v>
      </c>
      <c r="M416" s="84" t="s">
        <v>52</v>
      </c>
      <c r="N416" s="11"/>
    </row>
    <row r="417" spans="4:13" ht="14.5" customHeight="1">
      <c r="D417" s="13">
        <v>416</v>
      </c>
      <c r="E417" s="143">
        <f>国際送料金額表!E417/2</f>
        <v>329.80500000000001</v>
      </c>
      <c r="F417" s="9"/>
      <c r="L417" s="14">
        <v>415</v>
      </c>
      <c r="M417" s="84" t="s">
        <v>52</v>
      </c>
    </row>
    <row r="418" spans="4:13" ht="14.5" customHeight="1">
      <c r="D418" s="13">
        <v>417</v>
      </c>
      <c r="E418" s="143">
        <f>国際送料金額表!E418/2</f>
        <v>330.6</v>
      </c>
      <c r="F418" s="9"/>
      <c r="L418" s="14">
        <v>416</v>
      </c>
      <c r="M418" s="84" t="s">
        <v>52</v>
      </c>
    </row>
    <row r="419" spans="4:13" ht="14.5" customHeight="1">
      <c r="D419" s="13">
        <v>418</v>
      </c>
      <c r="E419" s="143">
        <f>国際送料金額表!E419/2</f>
        <v>330.6</v>
      </c>
      <c r="F419" s="9"/>
      <c r="L419" s="14">
        <v>417</v>
      </c>
      <c r="M419" s="84" t="s">
        <v>52</v>
      </c>
    </row>
    <row r="420" spans="4:13" ht="14.5" customHeight="1">
      <c r="D420" s="13">
        <v>419</v>
      </c>
      <c r="E420" s="143">
        <f>国際送料金額表!E420/2</f>
        <v>332.34</v>
      </c>
      <c r="F420" s="9"/>
      <c r="L420" s="14">
        <v>418</v>
      </c>
      <c r="M420" s="84" t="s">
        <v>52</v>
      </c>
    </row>
    <row r="421" spans="4:13" ht="14.5" customHeight="1">
      <c r="D421" s="13">
        <v>420</v>
      </c>
      <c r="E421" s="143">
        <f>国際送料金額表!E421/2</f>
        <v>332.34</v>
      </c>
      <c r="F421" s="9"/>
      <c r="L421" s="14">
        <v>419</v>
      </c>
      <c r="M421" s="84" t="s">
        <v>52</v>
      </c>
    </row>
    <row r="422" spans="4:13" ht="14.5" customHeight="1">
      <c r="D422" s="13">
        <v>421</v>
      </c>
      <c r="E422" s="143">
        <f>国際送料金額表!E422/2</f>
        <v>334.08</v>
      </c>
      <c r="F422" s="9"/>
    </row>
    <row r="423" spans="4:13" ht="14.5" customHeight="1">
      <c r="D423" s="13">
        <v>422</v>
      </c>
      <c r="E423" s="143">
        <f>国際送料金額表!E423/2</f>
        <v>334.08</v>
      </c>
      <c r="F423" s="9"/>
    </row>
    <row r="424" spans="4:13" ht="14.5" customHeight="1">
      <c r="D424" s="13">
        <v>423</v>
      </c>
      <c r="E424" s="143">
        <f>国際送料金額表!E424/2</f>
        <v>335.82</v>
      </c>
      <c r="F424" s="9"/>
    </row>
    <row r="425" spans="4:13" ht="14.5" customHeight="1">
      <c r="D425" s="13">
        <v>424</v>
      </c>
      <c r="E425" s="143">
        <f>国際送料金額表!E425/2</f>
        <v>335.82</v>
      </c>
      <c r="F425" s="9"/>
    </row>
    <row r="426" spans="4:13" ht="14.5" customHeight="1">
      <c r="D426" s="13">
        <v>425</v>
      </c>
      <c r="E426" s="143">
        <f>国際送料金額表!E426/2</f>
        <v>335.82</v>
      </c>
      <c r="F426" s="9"/>
    </row>
    <row r="427" spans="4:13" ht="14.5" customHeight="1">
      <c r="D427" s="13">
        <v>426</v>
      </c>
      <c r="E427" s="143">
        <f>国際送料金額表!E427/2</f>
        <v>337.56</v>
      </c>
      <c r="F427" s="9"/>
    </row>
    <row r="428" spans="4:13" ht="14.5" customHeight="1">
      <c r="D428" s="13">
        <v>427</v>
      </c>
      <c r="E428" s="143">
        <f>国際送料金額表!E428/2</f>
        <v>337.56</v>
      </c>
      <c r="F428" s="9"/>
    </row>
    <row r="429" spans="4:13" ht="14.5" customHeight="1">
      <c r="D429" s="13">
        <v>428</v>
      </c>
      <c r="E429" s="143">
        <f>国際送料金額表!E429/2</f>
        <v>339.3</v>
      </c>
      <c r="F429" s="9"/>
    </row>
    <row r="430" spans="4:13" ht="14.5" customHeight="1">
      <c r="D430" s="13">
        <v>429</v>
      </c>
      <c r="E430" s="143">
        <f>国際送料金額表!E430/2</f>
        <v>339.3</v>
      </c>
      <c r="F430" s="9"/>
    </row>
    <row r="431" spans="4:13" ht="14.5" customHeight="1">
      <c r="D431" s="13">
        <v>430</v>
      </c>
      <c r="E431" s="143">
        <f>国際送料金額表!E431/2</f>
        <v>341.04</v>
      </c>
      <c r="F431" s="9"/>
    </row>
    <row r="432" spans="4:13" ht="14.5" customHeight="1">
      <c r="D432" s="13">
        <v>431</v>
      </c>
      <c r="E432" s="143">
        <f>国際送料金額表!E432/2</f>
        <v>341.04</v>
      </c>
      <c r="F432" s="9"/>
    </row>
    <row r="433" spans="4:6" ht="14.5" customHeight="1">
      <c r="D433" s="13">
        <v>432</v>
      </c>
      <c r="E433" s="143">
        <f>国際送料金額表!E433/2</f>
        <v>342.78</v>
      </c>
      <c r="F433" s="9"/>
    </row>
    <row r="434" spans="4:6" ht="14.5" customHeight="1">
      <c r="D434" s="13">
        <v>433</v>
      </c>
      <c r="E434" s="143">
        <f>国際送料金額表!E434/2</f>
        <v>342.78</v>
      </c>
      <c r="F434" s="9"/>
    </row>
    <row r="435" spans="4:6" ht="14.5" customHeight="1">
      <c r="D435" s="13">
        <v>434</v>
      </c>
      <c r="E435" s="143">
        <f>国際送料金額表!E435/2</f>
        <v>344.52</v>
      </c>
      <c r="F435" s="9"/>
    </row>
    <row r="436" spans="4:6" ht="14.5" customHeight="1">
      <c r="D436" s="13">
        <v>435</v>
      </c>
      <c r="E436" s="143">
        <f>国際送料金額表!E436/2</f>
        <v>344.52</v>
      </c>
      <c r="F436" s="9"/>
    </row>
    <row r="437" spans="4:6" ht="14.5" customHeight="1">
      <c r="D437" s="13">
        <v>436</v>
      </c>
      <c r="E437" s="143">
        <f>国際送料金額表!E437/2</f>
        <v>344.52</v>
      </c>
      <c r="F437" s="9"/>
    </row>
    <row r="438" spans="4:6" ht="14.5" customHeight="1">
      <c r="D438" s="13">
        <v>437</v>
      </c>
      <c r="E438" s="143">
        <f>国際送料金額表!E438/2</f>
        <v>346.26</v>
      </c>
      <c r="F438" s="9"/>
    </row>
    <row r="439" spans="4:6" ht="14.5" customHeight="1">
      <c r="D439" s="13">
        <v>438</v>
      </c>
      <c r="E439" s="143">
        <f>国際送料金額表!E439/2</f>
        <v>346.26</v>
      </c>
      <c r="F439" s="9"/>
    </row>
    <row r="440" spans="4:6" ht="14.5" customHeight="1">
      <c r="D440" s="13">
        <v>439</v>
      </c>
      <c r="E440" s="143">
        <f>国際送料金額表!E440/2</f>
        <v>347</v>
      </c>
      <c r="F440" s="9"/>
    </row>
    <row r="441" spans="4:6" ht="14.5" customHeight="1">
      <c r="D441" s="13">
        <v>440</v>
      </c>
      <c r="E441" s="143">
        <f>国際送料金額表!E441/2</f>
        <v>347</v>
      </c>
      <c r="F441" s="9"/>
    </row>
    <row r="442" spans="4:6" ht="14.5" customHeight="1">
      <c r="D442" s="13">
        <v>441</v>
      </c>
      <c r="E442" s="143">
        <f>国際送料金額表!E442/2</f>
        <v>348.73500000000001</v>
      </c>
      <c r="F442" s="9"/>
    </row>
    <row r="443" spans="4:6" ht="14.5" customHeight="1">
      <c r="D443" s="13">
        <v>442</v>
      </c>
      <c r="E443" s="143">
        <f>国際送料金額表!E443/2</f>
        <v>348.73500000000001</v>
      </c>
      <c r="F443" s="9"/>
    </row>
    <row r="444" spans="4:6" ht="14.5" customHeight="1">
      <c r="D444" s="13">
        <v>443</v>
      </c>
      <c r="E444" s="143">
        <f>国際送料金額表!E444/2</f>
        <v>350.47</v>
      </c>
      <c r="F444" s="9"/>
    </row>
    <row r="445" spans="4:6" ht="14.5" customHeight="1">
      <c r="D445" s="13">
        <v>444</v>
      </c>
      <c r="E445" s="143">
        <f>国際送料金額表!E445/2</f>
        <v>350.47</v>
      </c>
      <c r="F445" s="9"/>
    </row>
    <row r="446" spans="4:6" ht="14.5" customHeight="1">
      <c r="D446" s="13">
        <v>445</v>
      </c>
      <c r="E446" s="143">
        <f>国際送料金額表!E446/2</f>
        <v>352.20499999999998</v>
      </c>
      <c r="F446" s="9"/>
    </row>
    <row r="447" spans="4:6" ht="14.5" customHeight="1">
      <c r="D447" s="13">
        <v>446</v>
      </c>
      <c r="E447" s="143">
        <f>国際送料金額表!E447/2</f>
        <v>352.20499999999998</v>
      </c>
      <c r="F447" s="9"/>
    </row>
    <row r="448" spans="4:6" ht="14.5" customHeight="1">
      <c r="D448" s="13">
        <v>447</v>
      </c>
      <c r="E448" s="143">
        <f>国際送料金額表!E448/2</f>
        <v>352.20499999999998</v>
      </c>
      <c r="F448" s="9"/>
    </row>
    <row r="449" spans="4:6" ht="14.5" customHeight="1">
      <c r="D449" s="13">
        <v>448</v>
      </c>
      <c r="E449" s="143">
        <f>国際送料金額表!E449/2</f>
        <v>353.94</v>
      </c>
      <c r="F449" s="9"/>
    </row>
    <row r="450" spans="4:6" ht="14.5" customHeight="1">
      <c r="D450" s="13">
        <v>449</v>
      </c>
      <c r="E450" s="143">
        <f>国際送料金額表!E450/2</f>
        <v>353.94</v>
      </c>
      <c r="F450" s="9"/>
    </row>
    <row r="451" spans="4:6" ht="14.5" customHeight="1">
      <c r="D451" s="13">
        <v>450</v>
      </c>
      <c r="E451" s="143">
        <f>国際送料金額表!E451/2</f>
        <v>355.67500000000001</v>
      </c>
      <c r="F451" s="9"/>
    </row>
    <row r="452" spans="4:6" ht="14.5" customHeight="1">
      <c r="D452" s="13">
        <v>451</v>
      </c>
      <c r="E452" s="143">
        <f>国際送料金額表!E452/2</f>
        <v>355.67500000000001</v>
      </c>
      <c r="F452" s="9"/>
    </row>
    <row r="453" spans="4:6" ht="14.5" customHeight="1">
      <c r="D453" s="13">
        <v>452</v>
      </c>
      <c r="E453" s="143">
        <f>国際送料金額表!E453/2</f>
        <v>357.41</v>
      </c>
      <c r="F453" s="9"/>
    </row>
    <row r="454" spans="4:6" ht="14.5" customHeight="1">
      <c r="D454" s="13">
        <v>453</v>
      </c>
      <c r="E454" s="143">
        <f>国際送料金額表!E454/2</f>
        <v>357.41</v>
      </c>
      <c r="F454" s="9"/>
    </row>
    <row r="455" spans="4:6" ht="14.5" customHeight="1">
      <c r="D455" s="13">
        <v>454</v>
      </c>
      <c r="E455" s="143">
        <f>国際送料金額表!E455/2</f>
        <v>359.14499999999998</v>
      </c>
      <c r="F455" s="9"/>
    </row>
    <row r="456" spans="4:6" ht="14.5" customHeight="1">
      <c r="D456" s="13">
        <v>455</v>
      </c>
      <c r="E456" s="143">
        <f>国際送料金額表!E456/2</f>
        <v>359.14499999999998</v>
      </c>
      <c r="F456" s="9"/>
    </row>
    <row r="457" spans="4:6" ht="14.5" customHeight="1">
      <c r="D457" s="13">
        <v>456</v>
      </c>
      <c r="E457" s="143">
        <f>国際送料金額表!E457/2</f>
        <v>360.88</v>
      </c>
      <c r="F457" s="9"/>
    </row>
    <row r="458" spans="4:6" ht="14.5" customHeight="1">
      <c r="D458" s="13">
        <v>457</v>
      </c>
      <c r="E458" s="143">
        <f>国際送料金額表!E458/2</f>
        <v>360.88</v>
      </c>
      <c r="F458" s="9"/>
    </row>
    <row r="459" spans="4:6" ht="14.5" customHeight="1">
      <c r="D459" s="13">
        <v>458</v>
      </c>
      <c r="E459" s="143">
        <f>国際送料金額表!E459/2</f>
        <v>360.88</v>
      </c>
      <c r="F459" s="9"/>
    </row>
    <row r="460" spans="4:6" ht="14.5" customHeight="1">
      <c r="D460" s="13">
        <v>459</v>
      </c>
      <c r="E460" s="143">
        <f>国際送料金額表!E460/2</f>
        <v>362.61500000000001</v>
      </c>
      <c r="F460" s="9"/>
    </row>
    <row r="461" spans="4:6" ht="14.5" customHeight="1">
      <c r="D461" s="13">
        <v>460</v>
      </c>
      <c r="E461" s="143">
        <f>国際送料金額表!E461/2</f>
        <v>362.61500000000001</v>
      </c>
      <c r="F461" s="9"/>
    </row>
    <row r="462" spans="4:6" ht="14.5" customHeight="1">
      <c r="D462" s="13">
        <v>461</v>
      </c>
      <c r="E462" s="143">
        <f>国際送料金額表!E462/2</f>
        <v>363.3</v>
      </c>
      <c r="F462" s="9"/>
    </row>
    <row r="463" spans="4:6" ht="14.5" customHeight="1">
      <c r="D463" s="13">
        <v>462</v>
      </c>
      <c r="E463" s="143">
        <f>国際送料金額表!E463/2</f>
        <v>363.3</v>
      </c>
      <c r="F463" s="9"/>
    </row>
    <row r="464" spans="4:6" ht="14.5" customHeight="1">
      <c r="D464" s="13">
        <v>463</v>
      </c>
      <c r="E464" s="143">
        <f>国際送料金額表!E464/2</f>
        <v>365.03</v>
      </c>
      <c r="F464" s="9"/>
    </row>
    <row r="465" spans="4:6" ht="14.5" customHeight="1">
      <c r="D465" s="13">
        <v>464</v>
      </c>
      <c r="E465" s="143">
        <f>国際送料金額表!E465/2</f>
        <v>365.03</v>
      </c>
      <c r="F465" s="9"/>
    </row>
    <row r="466" spans="4:6" ht="14.5" customHeight="1">
      <c r="D466" s="13">
        <v>465</v>
      </c>
      <c r="E466" s="143">
        <f>国際送料金額表!E466/2</f>
        <v>366.76</v>
      </c>
      <c r="F466" s="9"/>
    </row>
    <row r="467" spans="4:6" ht="14.5" customHeight="1">
      <c r="D467" s="13">
        <v>466</v>
      </c>
      <c r="E467" s="143">
        <f>国際送料金額表!E467/2</f>
        <v>366.76</v>
      </c>
      <c r="F467" s="9"/>
    </row>
    <row r="468" spans="4:6" ht="14.5" customHeight="1">
      <c r="D468" s="13">
        <v>467</v>
      </c>
      <c r="E468" s="143">
        <f>国際送料金額表!E468/2</f>
        <v>368.49</v>
      </c>
      <c r="F468" s="9"/>
    </row>
    <row r="469" spans="4:6" ht="14.5" customHeight="1">
      <c r="D469" s="13">
        <v>468</v>
      </c>
      <c r="E469" s="143">
        <f>国際送料金額表!E469/2</f>
        <v>368.49</v>
      </c>
      <c r="F469" s="9"/>
    </row>
    <row r="470" spans="4:6" ht="14.5" customHeight="1">
      <c r="D470" s="13">
        <v>469</v>
      </c>
      <c r="E470" s="143">
        <f>国際送料金額表!E470/2</f>
        <v>368.49</v>
      </c>
      <c r="F470" s="9"/>
    </row>
    <row r="471" spans="4:6" ht="14.5" customHeight="1">
      <c r="D471" s="13">
        <v>470</v>
      </c>
      <c r="E471" s="143">
        <f>国際送料金額表!E471/2</f>
        <v>370.22</v>
      </c>
      <c r="F471" s="9"/>
    </row>
    <row r="472" spans="4:6" ht="14.5" customHeight="1">
      <c r="D472" s="13">
        <v>471</v>
      </c>
      <c r="E472" s="143">
        <f>国際送料金額表!E472/2</f>
        <v>370.22</v>
      </c>
      <c r="F472" s="9"/>
    </row>
    <row r="473" spans="4:6" ht="14.5" customHeight="1">
      <c r="D473" s="13">
        <v>472</v>
      </c>
      <c r="E473" s="143">
        <f>国際送料金額表!E473/2</f>
        <v>371.95</v>
      </c>
      <c r="F473" s="9"/>
    </row>
    <row r="474" spans="4:6" ht="14.5" customHeight="1">
      <c r="D474" s="13">
        <v>473</v>
      </c>
      <c r="E474" s="143">
        <f>国際送料金額表!E474/2</f>
        <v>371.95</v>
      </c>
      <c r="F474" s="9"/>
    </row>
    <row r="475" spans="4:6" ht="14.5" customHeight="1">
      <c r="D475" s="13">
        <v>474</v>
      </c>
      <c r="E475" s="143">
        <f>国際送料金額表!E475/2</f>
        <v>373.68</v>
      </c>
      <c r="F475" s="9"/>
    </row>
    <row r="476" spans="4:6" ht="14.5" customHeight="1">
      <c r="D476" s="13">
        <v>475</v>
      </c>
      <c r="E476" s="143">
        <f>国際送料金額表!E476/2</f>
        <v>373.68</v>
      </c>
      <c r="F476" s="9"/>
    </row>
    <row r="477" spans="4:6" ht="14.5" customHeight="1">
      <c r="D477" s="13">
        <v>476</v>
      </c>
      <c r="E477" s="143">
        <f>国際送料金額表!E477/2</f>
        <v>375.41</v>
      </c>
      <c r="F477" s="9"/>
    </row>
    <row r="478" spans="4:6" ht="14.5" customHeight="1">
      <c r="D478" s="13">
        <v>477</v>
      </c>
      <c r="E478" s="143">
        <f>国際送料金額表!E478/2</f>
        <v>375.41</v>
      </c>
      <c r="F478" s="9"/>
    </row>
    <row r="479" spans="4:6" ht="14.5" customHeight="1">
      <c r="D479" s="13">
        <v>478</v>
      </c>
      <c r="E479" s="143">
        <f>国際送料金額表!E479/2</f>
        <v>377.14</v>
      </c>
      <c r="F479" s="9"/>
    </row>
    <row r="480" spans="4:6" ht="14.5" customHeight="1">
      <c r="D480" s="13">
        <v>479</v>
      </c>
      <c r="E480" s="143">
        <f>国際送料金額表!E480/2</f>
        <v>377.14</v>
      </c>
      <c r="F480" s="9"/>
    </row>
    <row r="481" spans="4:6" ht="14.5" customHeight="1">
      <c r="D481" s="13">
        <v>480</v>
      </c>
      <c r="E481" s="143">
        <f>国際送料金額表!E481/2</f>
        <v>377.14</v>
      </c>
      <c r="F481" s="9"/>
    </row>
    <row r="482" spans="4:6" ht="14.5" customHeight="1">
      <c r="D482" s="13">
        <v>481</v>
      </c>
      <c r="E482" s="143">
        <f>国際送料金額表!E482/2</f>
        <v>378.87</v>
      </c>
      <c r="F482" s="9"/>
    </row>
    <row r="483" spans="4:6" ht="14.5" customHeight="1">
      <c r="D483" s="13">
        <v>482</v>
      </c>
      <c r="E483" s="143">
        <f>国際送料金額表!E483/2</f>
        <v>378.87</v>
      </c>
      <c r="F483" s="9"/>
    </row>
    <row r="484" spans="4:6" ht="14.5" customHeight="1">
      <c r="D484" s="13">
        <v>483</v>
      </c>
      <c r="E484" s="143">
        <f>国際送料金額表!E484/2</f>
        <v>379.5</v>
      </c>
      <c r="F484" s="9"/>
    </row>
    <row r="485" spans="4:6" ht="14.5" customHeight="1">
      <c r="D485" s="13">
        <v>484</v>
      </c>
      <c r="E485" s="143">
        <f>国際送料金額表!E485/2</f>
        <v>379.5</v>
      </c>
      <c r="F485" s="9"/>
    </row>
    <row r="486" spans="4:6" ht="14.5" customHeight="1">
      <c r="D486" s="13">
        <v>485</v>
      </c>
      <c r="E486" s="143">
        <f>国際送料金額表!E486/2</f>
        <v>381.22500000000002</v>
      </c>
      <c r="F486" s="9"/>
    </row>
    <row r="487" spans="4:6" ht="14.5" customHeight="1">
      <c r="D487" s="13">
        <v>486</v>
      </c>
      <c r="E487" s="143">
        <f>国際送料金額表!E487/2</f>
        <v>381.22500000000002</v>
      </c>
      <c r="F487" s="9"/>
    </row>
    <row r="488" spans="4:6" ht="14.5" customHeight="1">
      <c r="D488" s="13">
        <v>487</v>
      </c>
      <c r="E488" s="143">
        <f>国際送料金額表!E488/2</f>
        <v>382.95</v>
      </c>
      <c r="F488" s="9"/>
    </row>
    <row r="489" spans="4:6" ht="14.5" customHeight="1">
      <c r="D489" s="13">
        <v>488</v>
      </c>
      <c r="E489" s="143">
        <f>国際送料金額表!E489/2</f>
        <v>382.95</v>
      </c>
      <c r="F489" s="9"/>
    </row>
    <row r="490" spans="4:6" ht="14.5" customHeight="1">
      <c r="D490" s="13">
        <v>489</v>
      </c>
      <c r="E490" s="143">
        <f>国際送料金額表!E490/2</f>
        <v>384.67500000000001</v>
      </c>
      <c r="F490" s="9"/>
    </row>
    <row r="491" spans="4:6" ht="14.5" customHeight="1">
      <c r="D491" s="13">
        <v>490</v>
      </c>
      <c r="E491" s="143">
        <f>国際送料金額表!E491/2</f>
        <v>384.67500000000001</v>
      </c>
      <c r="F491" s="9"/>
    </row>
    <row r="492" spans="4:6" ht="14.5" customHeight="1">
      <c r="D492" s="13">
        <v>491</v>
      </c>
      <c r="E492" s="143">
        <f>国際送料金額表!E492/2</f>
        <v>384.67500000000001</v>
      </c>
      <c r="F492" s="9"/>
    </row>
    <row r="493" spans="4:6" ht="14.5" customHeight="1">
      <c r="D493" s="13">
        <v>492</v>
      </c>
      <c r="E493" s="143">
        <f>国際送料金額表!E493/2</f>
        <v>386.4</v>
      </c>
      <c r="F493" s="9"/>
    </row>
    <row r="494" spans="4:6" ht="14.5" customHeight="1">
      <c r="D494" s="13">
        <v>493</v>
      </c>
      <c r="E494" s="143">
        <f>国際送料金額表!E494/2</f>
        <v>386.4</v>
      </c>
      <c r="F494" s="9"/>
    </row>
    <row r="495" spans="4:6" ht="14.5" customHeight="1">
      <c r="D495" s="13">
        <v>494</v>
      </c>
      <c r="E495" s="143">
        <f>国際送料金額表!E495/2</f>
        <v>388.125</v>
      </c>
      <c r="F495" s="9"/>
    </row>
    <row r="496" spans="4:6" ht="14.5" customHeight="1">
      <c r="D496" s="13">
        <v>495</v>
      </c>
      <c r="E496" s="143">
        <f>国際送料金額表!E496/2</f>
        <v>388.125</v>
      </c>
      <c r="F496" s="9"/>
    </row>
    <row r="497" spans="4:10" ht="14.5" customHeight="1">
      <c r="D497" s="13">
        <v>496</v>
      </c>
      <c r="E497" s="143">
        <f>国際送料金額表!E497/2</f>
        <v>389.85</v>
      </c>
      <c r="F497" s="9"/>
    </row>
    <row r="498" spans="4:10" ht="14.5" customHeight="1">
      <c r="D498" s="13">
        <v>497</v>
      </c>
      <c r="E498" s="143">
        <f>国際送料金額表!E498/2</f>
        <v>389.85</v>
      </c>
      <c r="F498" s="9"/>
    </row>
    <row r="499" spans="4:10" ht="14.5" customHeight="1">
      <c r="D499" s="13">
        <v>498</v>
      </c>
      <c r="E499" s="143">
        <f>国際送料金額表!E499/2</f>
        <v>391.57499999999999</v>
      </c>
      <c r="F499" s="9"/>
    </row>
    <row r="500" spans="4:10" ht="14.5" customHeight="1">
      <c r="D500" s="13">
        <v>499</v>
      </c>
      <c r="E500" s="143">
        <f>国際送料金額表!E500/2</f>
        <v>391.57499999999999</v>
      </c>
      <c r="F500" s="9"/>
    </row>
    <row r="501" spans="4:10" ht="14.5" customHeight="1">
      <c r="D501" s="13">
        <v>500</v>
      </c>
      <c r="E501" s="143">
        <f>国際送料金額表!E501/2</f>
        <v>391.57499999999999</v>
      </c>
      <c r="F501" s="9"/>
      <c r="G501" s="9"/>
      <c r="H501" s="9"/>
      <c r="I501" s="9"/>
      <c r="J501" s="9"/>
    </row>
    <row r="502" spans="4:10" ht="14.5" customHeight="1">
      <c r="D502" s="13">
        <v>501</v>
      </c>
      <c r="E502" s="143">
        <f>国際送料金額表!E502/2</f>
        <v>393.3</v>
      </c>
      <c r="F502" s="9"/>
    </row>
    <row r="503" spans="4:10" ht="14.5" customHeight="1">
      <c r="D503" s="13">
        <v>502</v>
      </c>
      <c r="E503" s="143">
        <f>国際送料金額表!E503/2</f>
        <v>393.3</v>
      </c>
      <c r="F503" s="9"/>
    </row>
    <row r="504" spans="4:10" ht="14.5" customHeight="1">
      <c r="D504" s="13">
        <v>503</v>
      </c>
      <c r="E504" s="143">
        <f>国際送料金額表!E504/2</f>
        <v>395.02499999999998</v>
      </c>
      <c r="F504" s="9"/>
    </row>
    <row r="505" spans="4:10" ht="14.5" customHeight="1">
      <c r="D505" s="13">
        <v>504</v>
      </c>
      <c r="E505" s="143">
        <f>国際送料金額表!E505/2</f>
        <v>395.02499999999998</v>
      </c>
      <c r="F505" s="9"/>
    </row>
    <row r="506" spans="4:10" ht="14.5" customHeight="1">
      <c r="D506" s="13">
        <v>505</v>
      </c>
      <c r="E506" s="143">
        <f>国際送料金額表!E506/2</f>
        <v>395.6</v>
      </c>
      <c r="F506" s="9"/>
    </row>
    <row r="507" spans="4:10" ht="14.5" customHeight="1">
      <c r="D507" s="13">
        <v>506</v>
      </c>
      <c r="E507" s="143">
        <f>国際送料金額表!E507/2</f>
        <v>395.6</v>
      </c>
      <c r="F507" s="9"/>
    </row>
    <row r="508" spans="4:10" ht="14.5" customHeight="1">
      <c r="D508" s="13">
        <v>507</v>
      </c>
      <c r="E508" s="143">
        <f>国際送料金額表!E508/2</f>
        <v>397.32</v>
      </c>
      <c r="F508" s="9"/>
    </row>
    <row r="509" spans="4:10" ht="14.5" customHeight="1">
      <c r="D509" s="13">
        <v>508</v>
      </c>
      <c r="E509" s="143">
        <f>国際送料金額表!E509/2</f>
        <v>397.32</v>
      </c>
      <c r="F509" s="9"/>
    </row>
    <row r="510" spans="4:10" ht="14.5" customHeight="1">
      <c r="D510" s="13">
        <v>509</v>
      </c>
      <c r="E510" s="143">
        <f>国際送料金額表!E510/2</f>
        <v>399.04</v>
      </c>
      <c r="F510" s="9"/>
    </row>
    <row r="511" spans="4:10" ht="14.5" customHeight="1">
      <c r="D511" s="13">
        <v>510</v>
      </c>
      <c r="E511" s="143">
        <f>国際送料金額表!E511/2</f>
        <v>399.04</v>
      </c>
      <c r="F511" s="9"/>
    </row>
    <row r="512" spans="4:10" ht="14.5" customHeight="1">
      <c r="D512" s="13">
        <v>511</v>
      </c>
      <c r="E512" s="143">
        <f>国際送料金額表!E512/2</f>
        <v>399.04</v>
      </c>
      <c r="F512" s="9"/>
    </row>
    <row r="513" spans="4:6" ht="14.5" customHeight="1">
      <c r="D513" s="13">
        <v>512</v>
      </c>
      <c r="E513" s="143">
        <f>国際送料金額表!E513/2</f>
        <v>400.76</v>
      </c>
      <c r="F513" s="9"/>
    </row>
    <row r="514" spans="4:6" ht="14.5" customHeight="1">
      <c r="D514" s="13">
        <v>513</v>
      </c>
      <c r="E514" s="143">
        <f>国際送料金額表!E514/2</f>
        <v>400.76</v>
      </c>
      <c r="F514" s="9"/>
    </row>
    <row r="515" spans="4:6" ht="14.5" customHeight="1">
      <c r="D515" s="13">
        <v>514</v>
      </c>
      <c r="E515" s="143">
        <f>国際送料金額表!E515/2</f>
        <v>402.48</v>
      </c>
      <c r="F515" s="9"/>
    </row>
    <row r="516" spans="4:6" ht="14.5" customHeight="1">
      <c r="D516" s="13">
        <v>515</v>
      </c>
      <c r="E516" s="143">
        <f>国際送料金額表!E516/2</f>
        <v>402.48</v>
      </c>
      <c r="F516" s="9"/>
    </row>
    <row r="517" spans="4:6" ht="14.5" customHeight="1">
      <c r="D517" s="13">
        <v>516</v>
      </c>
      <c r="E517" s="143">
        <f>国際送料金額表!E517/2</f>
        <v>404.2</v>
      </c>
      <c r="F517" s="9"/>
    </row>
    <row r="518" spans="4:6" ht="14.5" customHeight="1">
      <c r="D518" s="13">
        <v>517</v>
      </c>
      <c r="E518" s="143">
        <f>国際送料金額表!E518/2</f>
        <v>404.2</v>
      </c>
      <c r="F518" s="9"/>
    </row>
    <row r="519" spans="4:6" ht="14.5" customHeight="1">
      <c r="D519" s="13">
        <v>518</v>
      </c>
      <c r="E519" s="143">
        <f>国際送料金額表!E519/2</f>
        <v>405.92</v>
      </c>
      <c r="F519" s="9"/>
    </row>
    <row r="520" spans="4:6" ht="14.5" customHeight="1">
      <c r="D520" s="13">
        <v>519</v>
      </c>
      <c r="E520" s="143">
        <f>国際送料金額表!E520/2</f>
        <v>405.92</v>
      </c>
      <c r="F520" s="9"/>
    </row>
    <row r="521" spans="4:6" ht="14.5" customHeight="1">
      <c r="D521" s="13">
        <v>520</v>
      </c>
      <c r="E521" s="143">
        <f>国際送料金額表!E521/2</f>
        <v>407.64</v>
      </c>
      <c r="F521" s="9"/>
    </row>
    <row r="522" spans="4:6" ht="14.5" customHeight="1">
      <c r="D522" s="13">
        <v>521</v>
      </c>
      <c r="E522" s="143">
        <f>国際送料金額表!E522/2</f>
        <v>407.64</v>
      </c>
      <c r="F522" s="9"/>
    </row>
    <row r="523" spans="4:6" ht="14.5" customHeight="1">
      <c r="D523" s="13">
        <v>522</v>
      </c>
      <c r="E523" s="143">
        <f>国際送料金額表!E523/2</f>
        <v>407.64</v>
      </c>
      <c r="F523" s="9"/>
    </row>
    <row r="524" spans="4:6" ht="14.5" customHeight="1">
      <c r="D524" s="13">
        <v>523</v>
      </c>
      <c r="E524" s="143">
        <f>国際送料金額表!E524/2</f>
        <v>409.36</v>
      </c>
      <c r="F524" s="9"/>
    </row>
    <row r="525" spans="4:6" ht="14.5" customHeight="1">
      <c r="D525" s="13">
        <v>524</v>
      </c>
      <c r="E525" s="143">
        <f>国際送料金額表!E525/2</f>
        <v>409.36</v>
      </c>
      <c r="F525" s="9"/>
    </row>
    <row r="526" spans="4:6" ht="14.5" customHeight="1">
      <c r="D526" s="13">
        <v>525</v>
      </c>
      <c r="E526" s="143">
        <f>国際送料金額表!E526/2</f>
        <v>411.08</v>
      </c>
      <c r="F526" s="9"/>
    </row>
    <row r="527" spans="4:6" ht="14.5" customHeight="1">
      <c r="D527" s="13">
        <v>526</v>
      </c>
      <c r="E527" s="143">
        <f>国際送料金額表!E527/2</f>
        <v>411.08</v>
      </c>
      <c r="F527" s="9"/>
    </row>
    <row r="528" spans="4:6" ht="14.5" customHeight="1">
      <c r="D528" s="13">
        <v>527</v>
      </c>
      <c r="E528" s="143">
        <f>国際送料金額表!E528/2</f>
        <v>411.6</v>
      </c>
      <c r="F528" s="9"/>
    </row>
    <row r="529" spans="4:6" ht="14.5" customHeight="1">
      <c r="D529" s="13">
        <v>528</v>
      </c>
      <c r="E529" s="143">
        <f>国際送料金額表!E529/2</f>
        <v>411.6</v>
      </c>
      <c r="F529" s="9"/>
    </row>
    <row r="530" spans="4:6" ht="14.5" customHeight="1">
      <c r="D530" s="13">
        <v>529</v>
      </c>
      <c r="E530" s="143">
        <f>国際送料金額表!E530/2</f>
        <v>413.315</v>
      </c>
      <c r="F530" s="9"/>
    </row>
    <row r="531" spans="4:6" ht="14.5" customHeight="1">
      <c r="D531" s="13">
        <v>530</v>
      </c>
      <c r="E531" s="143">
        <f>国際送料金額表!E531/2</f>
        <v>413.315</v>
      </c>
      <c r="F531" s="9"/>
    </row>
    <row r="532" spans="4:6" ht="14.5" customHeight="1">
      <c r="D532" s="13">
        <v>531</v>
      </c>
      <c r="E532" s="143">
        <f>国際送料金額表!E532/2</f>
        <v>415.03</v>
      </c>
      <c r="F532" s="9"/>
    </row>
    <row r="533" spans="4:6" ht="14.5" customHeight="1">
      <c r="D533" s="13">
        <v>532</v>
      </c>
      <c r="E533" s="143">
        <f>国際送料金額表!E533/2</f>
        <v>415.03</v>
      </c>
      <c r="F533" s="9"/>
    </row>
    <row r="534" spans="4:6" ht="14.5" customHeight="1">
      <c r="D534" s="13">
        <v>533</v>
      </c>
      <c r="E534" s="143">
        <f>国際送料金額表!E534/2</f>
        <v>415.03</v>
      </c>
      <c r="F534" s="9"/>
    </row>
    <row r="535" spans="4:6" ht="14.5" customHeight="1">
      <c r="D535" s="13">
        <v>534</v>
      </c>
      <c r="E535" s="143">
        <f>国際送料金額表!E535/2</f>
        <v>416.745</v>
      </c>
      <c r="F535" s="9"/>
    </row>
    <row r="536" spans="4:6" ht="14.5" customHeight="1">
      <c r="D536" s="13">
        <v>535</v>
      </c>
      <c r="E536" s="143">
        <f>国際送料金額表!E536/2</f>
        <v>416.745</v>
      </c>
      <c r="F536" s="9"/>
    </row>
    <row r="537" spans="4:6" ht="14.5" customHeight="1">
      <c r="D537" s="13">
        <v>536</v>
      </c>
      <c r="E537" s="143">
        <f>国際送料金額表!E537/2</f>
        <v>418.46</v>
      </c>
      <c r="F537" s="9"/>
    </row>
    <row r="538" spans="4:6" ht="14.5" customHeight="1">
      <c r="D538" s="13">
        <v>537</v>
      </c>
      <c r="E538" s="143">
        <f>国際送料金額表!E538/2</f>
        <v>418.46</v>
      </c>
      <c r="F538" s="9"/>
    </row>
    <row r="539" spans="4:6" ht="14.5" customHeight="1">
      <c r="D539" s="13">
        <v>538</v>
      </c>
      <c r="E539" s="143">
        <f>国際送料金額表!E539/2</f>
        <v>420.17500000000001</v>
      </c>
      <c r="F539" s="9"/>
    </row>
    <row r="540" spans="4:6" ht="14.5" customHeight="1">
      <c r="D540" s="13">
        <v>539</v>
      </c>
      <c r="E540" s="143">
        <f>国際送料金額表!E540/2</f>
        <v>420.17500000000001</v>
      </c>
      <c r="F540" s="9"/>
    </row>
    <row r="541" spans="4:6" ht="14.5" customHeight="1">
      <c r="D541" s="13">
        <v>540</v>
      </c>
      <c r="E541" s="143">
        <f>国際送料金額表!E541/2</f>
        <v>421.89</v>
      </c>
      <c r="F541" s="9"/>
    </row>
    <row r="542" spans="4:6" ht="14.5" customHeight="1">
      <c r="D542" s="13">
        <v>541</v>
      </c>
      <c r="E542" s="143">
        <f>国際送料金額表!E542/2</f>
        <v>421.89</v>
      </c>
      <c r="F542" s="9"/>
    </row>
    <row r="543" spans="4:6" ht="14.5" customHeight="1">
      <c r="D543" s="13">
        <v>542</v>
      </c>
      <c r="E543" s="143">
        <f>国際送料金額表!E543/2</f>
        <v>423.60500000000002</v>
      </c>
      <c r="F543" s="9"/>
    </row>
    <row r="544" spans="4:6" ht="14.5" customHeight="1">
      <c r="D544" s="13">
        <v>543</v>
      </c>
      <c r="E544" s="143">
        <f>国際送料金額表!E544/2</f>
        <v>423.60500000000002</v>
      </c>
      <c r="F544" s="9"/>
    </row>
    <row r="545" spans="4:6" ht="14.5" customHeight="1">
      <c r="D545" s="13">
        <v>544</v>
      </c>
      <c r="E545" s="143">
        <f>国際送料金額表!E545/2</f>
        <v>423.60500000000002</v>
      </c>
      <c r="F545" s="9"/>
    </row>
    <row r="546" spans="4:6" ht="14.5" customHeight="1">
      <c r="D546" s="13">
        <v>545</v>
      </c>
      <c r="E546" s="143">
        <f>国際送料金額表!E546/2</f>
        <v>425.32</v>
      </c>
      <c r="F546" s="9"/>
    </row>
    <row r="547" spans="4:6" ht="14.5" customHeight="1">
      <c r="D547" s="13">
        <v>546</v>
      </c>
      <c r="E547" s="143">
        <f>国際送料金額表!E547/2</f>
        <v>425.32</v>
      </c>
      <c r="F547" s="9"/>
    </row>
    <row r="548" spans="4:6" ht="14.5" customHeight="1">
      <c r="D548" s="13">
        <v>547</v>
      </c>
      <c r="E548" s="143">
        <f>国際送料金額表!E548/2</f>
        <v>427.03500000000003</v>
      </c>
      <c r="F548" s="9"/>
    </row>
    <row r="549" spans="4:6" ht="14.5" customHeight="1">
      <c r="D549" s="13">
        <v>548</v>
      </c>
      <c r="E549" s="143">
        <f>国際送料金額表!E549/2</f>
        <v>427.03500000000003</v>
      </c>
      <c r="F549" s="9"/>
    </row>
    <row r="550" spans="4:6" ht="14.5" customHeight="1">
      <c r="D550" s="13">
        <v>549</v>
      </c>
      <c r="E550" s="143">
        <f>国際送料金額表!E550/2</f>
        <v>427.5</v>
      </c>
      <c r="F550" s="9"/>
    </row>
    <row r="551" spans="4:6" ht="14.5" customHeight="1">
      <c r="D551" s="13">
        <v>550</v>
      </c>
      <c r="E551" s="143">
        <f>国際送料金額表!E551/2</f>
        <v>427.5</v>
      </c>
      <c r="F551" s="9"/>
    </row>
    <row r="552" spans="4:6" ht="14.5" customHeight="1">
      <c r="D552" s="13">
        <v>551</v>
      </c>
      <c r="E552" s="143">
        <f>国際送料金額表!E552/2</f>
        <v>429.21</v>
      </c>
      <c r="F552" s="9"/>
    </row>
    <row r="553" spans="4:6" ht="14.5" customHeight="1">
      <c r="D553" s="13">
        <v>552</v>
      </c>
      <c r="E553" s="143">
        <f>国際送料金額表!E553/2</f>
        <v>429.21</v>
      </c>
      <c r="F553" s="9"/>
    </row>
    <row r="554" spans="4:6" ht="14.5" customHeight="1">
      <c r="D554" s="13">
        <v>553</v>
      </c>
      <c r="E554" s="143">
        <f>国際送料金額表!E554/2</f>
        <v>430.92</v>
      </c>
      <c r="F554" s="9"/>
    </row>
    <row r="555" spans="4:6" ht="14.5" customHeight="1">
      <c r="D555" s="13">
        <v>554</v>
      </c>
      <c r="E555" s="143">
        <f>国際送料金額表!E555/2</f>
        <v>430.92</v>
      </c>
      <c r="F555" s="9"/>
    </row>
    <row r="556" spans="4:6" ht="14.5" customHeight="1">
      <c r="D556" s="13">
        <v>555</v>
      </c>
      <c r="E556" s="143">
        <f>国際送料金額表!E556/2</f>
        <v>430.92</v>
      </c>
      <c r="F556" s="9"/>
    </row>
    <row r="557" spans="4:6" ht="14.5" customHeight="1">
      <c r="D557" s="13">
        <v>556</v>
      </c>
      <c r="E557" s="143">
        <f>国際送料金額表!E557/2</f>
        <v>432.63</v>
      </c>
      <c r="F557" s="9"/>
    </row>
    <row r="558" spans="4:6" ht="14.5" customHeight="1">
      <c r="D558" s="13">
        <v>557</v>
      </c>
      <c r="E558" s="143">
        <f>国際送料金額表!E558/2</f>
        <v>432.63</v>
      </c>
      <c r="F558" s="9"/>
    </row>
    <row r="559" spans="4:6" ht="14.5" customHeight="1">
      <c r="D559" s="13">
        <v>558</v>
      </c>
      <c r="E559" s="143">
        <f>国際送料金額表!E559/2</f>
        <v>434.34</v>
      </c>
      <c r="F559" s="9"/>
    </row>
    <row r="560" spans="4:6" ht="14.5" customHeight="1">
      <c r="D560" s="13">
        <v>559</v>
      </c>
      <c r="E560" s="143">
        <f>国際送料金額表!E560/2</f>
        <v>434.34</v>
      </c>
      <c r="F560" s="9"/>
    </row>
    <row r="561" spans="4:6" ht="14.5" customHeight="1">
      <c r="D561" s="13">
        <v>560</v>
      </c>
      <c r="E561" s="143">
        <f>国際送料金額表!E561/2</f>
        <v>436.05</v>
      </c>
      <c r="F561" s="9"/>
    </row>
    <row r="562" spans="4:6" ht="14.5" customHeight="1">
      <c r="D562" s="13">
        <v>561</v>
      </c>
      <c r="E562" s="143">
        <f>国際送料金額表!E562/2</f>
        <v>436.05</v>
      </c>
      <c r="F562" s="9"/>
    </row>
    <row r="563" spans="4:6" ht="14.5" customHeight="1">
      <c r="D563" s="13">
        <v>562</v>
      </c>
      <c r="E563" s="143">
        <f>国際送料金額表!E563/2</f>
        <v>437.76</v>
      </c>
      <c r="F563" s="9"/>
    </row>
    <row r="564" spans="4:6" ht="14.5" customHeight="1">
      <c r="D564" s="13">
        <v>563</v>
      </c>
      <c r="E564" s="143">
        <f>国際送料金額表!E564/2</f>
        <v>437.76</v>
      </c>
      <c r="F564" s="9"/>
    </row>
    <row r="565" spans="4:6" ht="14.5" customHeight="1">
      <c r="D565" s="13">
        <v>564</v>
      </c>
      <c r="E565" s="143">
        <f>国際送料金額表!E565/2</f>
        <v>439.47</v>
      </c>
      <c r="F565" s="9"/>
    </row>
    <row r="566" spans="4:6" ht="14.5" customHeight="1">
      <c r="D566" s="13">
        <v>565</v>
      </c>
      <c r="E566" s="143">
        <f>国際送料金額表!E566/2</f>
        <v>439.47</v>
      </c>
      <c r="F566" s="9"/>
    </row>
    <row r="567" spans="4:6" ht="14.5" customHeight="1">
      <c r="D567" s="13">
        <v>566</v>
      </c>
      <c r="E567" s="143">
        <f>国際送料金額表!E567/2</f>
        <v>439.47</v>
      </c>
      <c r="F567" s="9"/>
    </row>
    <row r="568" spans="4:6" ht="14.5" customHeight="1">
      <c r="D568" s="13">
        <v>567</v>
      </c>
      <c r="E568" s="143">
        <f>国際送料金額表!E568/2</f>
        <v>441.18</v>
      </c>
      <c r="F568" s="9"/>
    </row>
    <row r="569" spans="4:6" ht="14.5" customHeight="1">
      <c r="D569" s="13">
        <v>568</v>
      </c>
      <c r="E569" s="143">
        <f>国際送料金額表!E569/2</f>
        <v>441.18</v>
      </c>
      <c r="F569" s="9"/>
    </row>
    <row r="570" spans="4:6" ht="14.5" customHeight="1">
      <c r="D570" s="13">
        <v>569</v>
      </c>
      <c r="E570" s="143">
        <f>国際送料金額表!E570/2</f>
        <v>442.89</v>
      </c>
      <c r="F570" s="9"/>
    </row>
    <row r="571" spans="4:6" ht="14.5" customHeight="1">
      <c r="D571" s="13">
        <v>570</v>
      </c>
      <c r="E571" s="143">
        <f>国際送料金額表!E571/2</f>
        <v>442.89</v>
      </c>
      <c r="F571" s="9"/>
    </row>
    <row r="572" spans="4:6" ht="14.5" customHeight="1">
      <c r="D572" s="13">
        <v>571</v>
      </c>
      <c r="E572" s="143">
        <f>国際送料金額表!E572/2</f>
        <v>443.3</v>
      </c>
      <c r="F572" s="9"/>
    </row>
    <row r="573" spans="4:6" ht="14.5" customHeight="1">
      <c r="D573" s="13">
        <v>572</v>
      </c>
      <c r="E573" s="143">
        <f>国際送料金額表!E573/2</f>
        <v>443.3</v>
      </c>
      <c r="F573" s="9"/>
    </row>
    <row r="574" spans="4:6" ht="14.5" customHeight="1">
      <c r="D574" s="13">
        <v>573</v>
      </c>
      <c r="E574" s="143">
        <f>国際送料金額表!E574/2</f>
        <v>445.005</v>
      </c>
      <c r="F574" s="9"/>
    </row>
    <row r="575" spans="4:6" ht="14.5" customHeight="1">
      <c r="D575" s="13">
        <v>574</v>
      </c>
      <c r="E575" s="143">
        <f>国際送料金額表!E575/2</f>
        <v>445.005</v>
      </c>
      <c r="F575" s="9"/>
    </row>
    <row r="576" spans="4:6" ht="14.5" customHeight="1">
      <c r="D576" s="13">
        <v>575</v>
      </c>
      <c r="E576" s="143">
        <f>国際送料金額表!E576/2</f>
        <v>446.71</v>
      </c>
      <c r="F576" s="9"/>
    </row>
    <row r="577" spans="4:6" ht="14.5" customHeight="1">
      <c r="D577" s="13">
        <v>576</v>
      </c>
      <c r="E577" s="143">
        <f>国際送料金額表!E577/2</f>
        <v>446.71</v>
      </c>
      <c r="F577" s="9"/>
    </row>
    <row r="578" spans="4:6" ht="14.5" customHeight="1">
      <c r="D578" s="13">
        <v>577</v>
      </c>
      <c r="E578" s="143">
        <f>国際送料金額表!E578/2</f>
        <v>446.71</v>
      </c>
      <c r="F578" s="9"/>
    </row>
    <row r="579" spans="4:6" ht="14.5" customHeight="1">
      <c r="D579" s="13">
        <v>578</v>
      </c>
      <c r="E579" s="143">
        <f>国際送料金額表!E579/2</f>
        <v>448.41500000000002</v>
      </c>
      <c r="F579" s="9"/>
    </row>
    <row r="580" spans="4:6" ht="14.5" customHeight="1">
      <c r="D580" s="13">
        <v>579</v>
      </c>
      <c r="E580" s="143">
        <f>国際送料金額表!E580/2</f>
        <v>448.41500000000002</v>
      </c>
      <c r="F580" s="9"/>
    </row>
    <row r="581" spans="4:6" ht="14.5" customHeight="1">
      <c r="D581" s="13">
        <v>580</v>
      </c>
      <c r="E581" s="143">
        <f>国際送料金額表!E581/2</f>
        <v>450.12</v>
      </c>
      <c r="F581" s="9"/>
    </row>
    <row r="582" spans="4:6" ht="14.5" customHeight="1">
      <c r="D582" s="13">
        <v>581</v>
      </c>
      <c r="E582" s="143">
        <f>国際送料金額表!E582/2</f>
        <v>450.12</v>
      </c>
      <c r="F582" s="9"/>
    </row>
    <row r="583" spans="4:6" ht="14.5" customHeight="1">
      <c r="D583" s="13">
        <v>582</v>
      </c>
      <c r="E583" s="143">
        <f>国際送料金額表!E583/2</f>
        <v>451.82499999999999</v>
      </c>
      <c r="F583" s="9"/>
    </row>
    <row r="584" spans="4:6" ht="14.5" customHeight="1">
      <c r="D584" s="13">
        <v>583</v>
      </c>
      <c r="E584" s="143">
        <f>国際送料金額表!E584/2</f>
        <v>451.82499999999999</v>
      </c>
      <c r="F584" s="9"/>
    </row>
    <row r="585" spans="4:6" ht="14.5" customHeight="1">
      <c r="D585" s="13">
        <v>584</v>
      </c>
      <c r="E585" s="143">
        <f>国際送料金額表!E585/2</f>
        <v>453.53</v>
      </c>
      <c r="F585" s="9"/>
    </row>
    <row r="586" spans="4:6" ht="14.5" customHeight="1">
      <c r="D586" s="13">
        <v>585</v>
      </c>
      <c r="E586" s="143">
        <f>国際送料金額表!E586/2</f>
        <v>453.53</v>
      </c>
      <c r="F586" s="9"/>
    </row>
    <row r="587" spans="4:6" ht="14.5" customHeight="1">
      <c r="D587" s="13">
        <v>586</v>
      </c>
      <c r="E587" s="143">
        <f>国際送料金額表!E587/2</f>
        <v>455.23500000000001</v>
      </c>
      <c r="F587" s="9"/>
    </row>
    <row r="588" spans="4:6" ht="14.5" customHeight="1">
      <c r="D588" s="13">
        <v>587</v>
      </c>
      <c r="E588" s="143">
        <f>国際送料金額表!E588/2</f>
        <v>455.23500000000001</v>
      </c>
      <c r="F588" s="9"/>
    </row>
    <row r="589" spans="4:6" ht="14.5" customHeight="1">
      <c r="D589" s="13">
        <v>588</v>
      </c>
      <c r="E589" s="143">
        <f>国際送料金額表!E589/2</f>
        <v>455.23500000000001</v>
      </c>
      <c r="F589" s="9"/>
    </row>
    <row r="590" spans="4:6" ht="14.5" customHeight="1">
      <c r="D590" s="13">
        <v>589</v>
      </c>
      <c r="E590" s="143">
        <f>国際送料金額表!E590/2</f>
        <v>456.94</v>
      </c>
      <c r="F590" s="9"/>
    </row>
    <row r="591" spans="4:6" ht="14.5" customHeight="1">
      <c r="D591" s="13">
        <v>590</v>
      </c>
      <c r="E591" s="143">
        <f>国際送料金額表!E591/2</f>
        <v>456.94</v>
      </c>
      <c r="F591" s="9"/>
    </row>
    <row r="592" spans="4:6" ht="14.5" customHeight="1">
      <c r="D592" s="13">
        <v>591</v>
      </c>
      <c r="E592" s="143">
        <f>国際送料金額表!E592/2</f>
        <v>458.64499999999998</v>
      </c>
      <c r="F592" s="9"/>
    </row>
    <row r="593" spans="4:6" ht="14.5" customHeight="1">
      <c r="D593" s="13">
        <v>592</v>
      </c>
      <c r="E593" s="143">
        <f>国際送料金額表!E593/2</f>
        <v>458.64499999999998</v>
      </c>
      <c r="F593" s="9"/>
    </row>
    <row r="594" spans="4:6" ht="14.5" customHeight="1">
      <c r="D594" s="13">
        <v>593</v>
      </c>
      <c r="E594" s="143">
        <f>国際送料金額表!E594/2</f>
        <v>459</v>
      </c>
      <c r="F594" s="9"/>
    </row>
    <row r="595" spans="4:6" ht="14.5" customHeight="1">
      <c r="D595" s="13">
        <v>594</v>
      </c>
      <c r="E595" s="143">
        <f>国際送料金額表!E595/2</f>
        <v>459</v>
      </c>
      <c r="F595" s="9"/>
    </row>
    <row r="596" spans="4:6" ht="14.5" customHeight="1">
      <c r="D596" s="13">
        <v>595</v>
      </c>
      <c r="E596" s="143">
        <f>国際送料金額表!E596/2</f>
        <v>460.7</v>
      </c>
      <c r="F596" s="9"/>
    </row>
    <row r="597" spans="4:6" ht="14.5" customHeight="1">
      <c r="D597" s="13">
        <v>596</v>
      </c>
      <c r="E597" s="143">
        <f>国際送料金額表!E597/2</f>
        <v>460.7</v>
      </c>
      <c r="F597" s="9"/>
    </row>
    <row r="598" spans="4:6" ht="14.5" customHeight="1">
      <c r="D598" s="13">
        <v>597</v>
      </c>
      <c r="E598" s="143">
        <f>国際送料金額表!E598/2</f>
        <v>462.4</v>
      </c>
      <c r="F598" s="9"/>
    </row>
    <row r="599" spans="4:6" ht="14.5" customHeight="1">
      <c r="D599" s="13">
        <v>598</v>
      </c>
      <c r="E599" s="143">
        <f>国際送料金額表!E599/2</f>
        <v>462.4</v>
      </c>
      <c r="F599" s="9"/>
    </row>
    <row r="600" spans="4:6" ht="14.5" customHeight="1">
      <c r="D600" s="13">
        <v>599</v>
      </c>
      <c r="E600" s="143">
        <f>国際送料金額表!E600/2</f>
        <v>462.4</v>
      </c>
      <c r="F600" s="9"/>
    </row>
    <row r="601" spans="4:6" ht="14.5" customHeight="1">
      <c r="D601" s="13">
        <v>600</v>
      </c>
      <c r="E601" s="143">
        <f>国際送料金額表!E601/2</f>
        <v>464.1</v>
      </c>
      <c r="F601" s="9"/>
    </row>
    <row r="602" spans="4:6" ht="14.5" customHeight="1">
      <c r="D602" s="13">
        <v>601</v>
      </c>
      <c r="E602" s="143">
        <f>国際送料金額表!E602/2</f>
        <v>464.1</v>
      </c>
      <c r="F602" s="9"/>
    </row>
    <row r="603" spans="4:6" ht="14.5" customHeight="1">
      <c r="D603" s="13">
        <v>602</v>
      </c>
      <c r="E603" s="143">
        <f>国際送料金額表!E603/2</f>
        <v>465.8</v>
      </c>
      <c r="F603" s="9"/>
    </row>
    <row r="604" spans="4:6" ht="14.5" customHeight="1">
      <c r="D604" s="13">
        <v>603</v>
      </c>
      <c r="E604" s="143">
        <f>国際送料金額表!E604/2</f>
        <v>465.8</v>
      </c>
      <c r="F604" s="9"/>
    </row>
    <row r="605" spans="4:6" ht="14.5" customHeight="1">
      <c r="D605" s="13">
        <v>604</v>
      </c>
      <c r="E605" s="143">
        <f>国際送料金額表!E605/2</f>
        <v>467.5</v>
      </c>
      <c r="F605" s="9"/>
    </row>
    <row r="606" spans="4:6" ht="14.5" customHeight="1">
      <c r="D606" s="13">
        <v>605</v>
      </c>
      <c r="E606" s="143">
        <f>国際送料金額表!E606/2</f>
        <v>467.5</v>
      </c>
      <c r="F606" s="9"/>
    </row>
    <row r="607" spans="4:6" ht="14.5" customHeight="1">
      <c r="D607" s="13">
        <v>606</v>
      </c>
      <c r="E607" s="143">
        <f>国際送料金額表!E607/2</f>
        <v>469.2</v>
      </c>
      <c r="F607" s="9"/>
    </row>
    <row r="608" spans="4:6" ht="14.5" customHeight="1">
      <c r="D608" s="13">
        <v>607</v>
      </c>
      <c r="E608" s="143">
        <f>国際送料金額表!E608/2</f>
        <v>469.2</v>
      </c>
      <c r="F608" s="9"/>
    </row>
    <row r="609" spans="4:6" ht="14.5" customHeight="1">
      <c r="D609" s="13">
        <v>608</v>
      </c>
      <c r="E609" s="143">
        <f>国際送料金額表!E609/2</f>
        <v>470.9</v>
      </c>
      <c r="F609" s="9"/>
    </row>
    <row r="610" spans="4:6" ht="14.5" customHeight="1">
      <c r="D610" s="13">
        <v>609</v>
      </c>
      <c r="E610" s="143">
        <f>国際送料金額表!E610/2</f>
        <v>470.9</v>
      </c>
      <c r="F610" s="9"/>
    </row>
    <row r="611" spans="4:6" ht="14.5" customHeight="1">
      <c r="D611" s="13">
        <v>610</v>
      </c>
      <c r="E611" s="143">
        <f>国際送料金額表!E611/2</f>
        <v>470.9</v>
      </c>
      <c r="F611" s="9"/>
    </row>
    <row r="612" spans="4:6" ht="14.5" customHeight="1">
      <c r="D612" s="13">
        <v>611</v>
      </c>
      <c r="E612" s="143">
        <f>国際送料金額表!E612/2</f>
        <v>472.6</v>
      </c>
      <c r="F612" s="9"/>
    </row>
    <row r="613" spans="4:6" ht="14.5" customHeight="1">
      <c r="D613" s="13">
        <v>612</v>
      </c>
      <c r="E613" s="143">
        <f>国際送料金額表!E613/2</f>
        <v>472.6</v>
      </c>
      <c r="F613" s="9"/>
    </row>
    <row r="614" spans="4:6" ht="14.5" customHeight="1">
      <c r="D614" s="13">
        <v>613</v>
      </c>
      <c r="E614" s="143">
        <f>国際送料金額表!E614/2</f>
        <v>474.3</v>
      </c>
      <c r="F614" s="9"/>
    </row>
    <row r="615" spans="4:6" ht="14.5" customHeight="1">
      <c r="D615" s="13">
        <v>614</v>
      </c>
      <c r="E615" s="143">
        <f>国際送料金額表!E615/2</f>
        <v>474.3</v>
      </c>
      <c r="F615" s="9"/>
    </row>
    <row r="616" spans="4:6" ht="14.5" customHeight="1">
      <c r="D616" s="13">
        <v>615</v>
      </c>
      <c r="E616" s="143">
        <f>国際送料金額表!E616/2</f>
        <v>474.6</v>
      </c>
      <c r="F616" s="9"/>
    </row>
    <row r="617" spans="4:6" ht="14.5" customHeight="1">
      <c r="D617" s="13">
        <v>616</v>
      </c>
      <c r="E617" s="143">
        <f>国際送料金額表!E617/2</f>
        <v>474.6</v>
      </c>
      <c r="F617" s="9"/>
    </row>
    <row r="618" spans="4:6" ht="14.5" customHeight="1">
      <c r="D618" s="13">
        <v>617</v>
      </c>
      <c r="E618" s="143">
        <f>国際送料金額表!E618/2</f>
        <v>476.29500000000002</v>
      </c>
      <c r="F618" s="9"/>
    </row>
    <row r="619" spans="4:6" ht="14.5" customHeight="1">
      <c r="D619" s="13">
        <v>618</v>
      </c>
      <c r="E619" s="143">
        <f>国際送料金額表!E619/2</f>
        <v>476.29500000000002</v>
      </c>
      <c r="F619" s="9"/>
    </row>
    <row r="620" spans="4:6" ht="14.5" customHeight="1">
      <c r="D620" s="13">
        <v>619</v>
      </c>
      <c r="E620" s="143">
        <f>国際送料金額表!E620/2</f>
        <v>477.99</v>
      </c>
      <c r="F620" s="9"/>
    </row>
    <row r="621" spans="4:6" ht="14.5" customHeight="1">
      <c r="D621" s="13">
        <v>620</v>
      </c>
      <c r="E621" s="143">
        <f>国際送料金額表!E621/2</f>
        <v>477.99</v>
      </c>
      <c r="F621" s="9"/>
    </row>
    <row r="622" spans="4:6" ht="14.5" customHeight="1">
      <c r="D622" s="13">
        <v>621</v>
      </c>
      <c r="E622" s="143">
        <f>国際送料金額表!E622/2</f>
        <v>477.99</v>
      </c>
      <c r="F622" s="9"/>
    </row>
    <row r="623" spans="4:6" ht="14.5" customHeight="1">
      <c r="D623" s="13">
        <v>622</v>
      </c>
      <c r="E623" s="143">
        <f>国際送料金額表!E623/2</f>
        <v>479.685</v>
      </c>
      <c r="F623" s="9"/>
    </row>
    <row r="624" spans="4:6" ht="14.5" customHeight="1">
      <c r="D624" s="13">
        <v>623</v>
      </c>
      <c r="E624" s="143">
        <f>国際送料金額表!E624/2</f>
        <v>479.685</v>
      </c>
      <c r="F624" s="9"/>
    </row>
    <row r="625" spans="4:6" ht="14.5" customHeight="1">
      <c r="D625" s="13">
        <v>624</v>
      </c>
      <c r="E625" s="143">
        <f>国際送料金額表!E625/2</f>
        <v>481.38</v>
      </c>
      <c r="F625" s="9"/>
    </row>
    <row r="626" spans="4:6" ht="14.5" customHeight="1">
      <c r="D626" s="13">
        <v>625</v>
      </c>
      <c r="E626" s="143">
        <f>国際送料金額表!E626/2</f>
        <v>481.38</v>
      </c>
      <c r="F626" s="9"/>
    </row>
    <row r="627" spans="4:6" ht="14.5" customHeight="1">
      <c r="D627" s="13">
        <v>626</v>
      </c>
      <c r="E627" s="143">
        <f>国際送料金額表!E627/2</f>
        <v>483.07499999999999</v>
      </c>
      <c r="F627" s="9"/>
    </row>
    <row r="628" spans="4:6" ht="14.5" customHeight="1">
      <c r="D628" s="13">
        <v>627</v>
      </c>
      <c r="E628" s="143">
        <f>国際送料金額表!E628/2</f>
        <v>483.07499999999999</v>
      </c>
      <c r="F628" s="9"/>
    </row>
    <row r="629" spans="4:6" ht="14.5" customHeight="1">
      <c r="D629" s="13">
        <v>628</v>
      </c>
      <c r="E629" s="143">
        <f>国際送料金額表!E629/2</f>
        <v>484.77</v>
      </c>
      <c r="F629" s="9"/>
    </row>
    <row r="630" spans="4:6" ht="14.5" customHeight="1">
      <c r="D630" s="13">
        <v>629</v>
      </c>
      <c r="E630" s="143">
        <f>国際送料金額表!E630/2</f>
        <v>484.77</v>
      </c>
      <c r="F630" s="9"/>
    </row>
    <row r="631" spans="4:6" ht="14.5" customHeight="1">
      <c r="D631" s="13">
        <v>630</v>
      </c>
      <c r="E631" s="143">
        <f>国際送料金額表!E631/2</f>
        <v>486.46499999999997</v>
      </c>
      <c r="F631" s="9"/>
    </row>
    <row r="632" spans="4:6" ht="14.5" customHeight="1">
      <c r="D632" s="13">
        <v>631</v>
      </c>
      <c r="E632" s="143">
        <f>国際送料金額表!E632/2</f>
        <v>486.46499999999997</v>
      </c>
      <c r="F632" s="9"/>
    </row>
    <row r="633" spans="4:6" ht="14.5" customHeight="1">
      <c r="D633" s="13">
        <v>632</v>
      </c>
      <c r="E633" s="143">
        <f>国際送料金額表!E633/2</f>
        <v>486.46499999999997</v>
      </c>
      <c r="F633" s="9"/>
    </row>
    <row r="634" spans="4:6" ht="14.5" customHeight="1">
      <c r="D634" s="13">
        <v>633</v>
      </c>
      <c r="E634" s="143">
        <f>国際送料金額表!E634/2</f>
        <v>488.16</v>
      </c>
      <c r="F634" s="9"/>
    </row>
    <row r="635" spans="4:6" ht="14.5" customHeight="1">
      <c r="D635" s="13">
        <v>634</v>
      </c>
      <c r="E635" s="143">
        <f>国際送料金額表!E635/2</f>
        <v>488.16</v>
      </c>
      <c r="F635" s="9"/>
    </row>
    <row r="636" spans="4:6" ht="14.5" customHeight="1">
      <c r="D636" s="13">
        <v>635</v>
      </c>
      <c r="E636" s="143">
        <f>国際送料金額表!E636/2</f>
        <v>489.85500000000002</v>
      </c>
      <c r="F636" s="9"/>
    </row>
    <row r="637" spans="4:6" ht="14.5" customHeight="1">
      <c r="D637" s="13">
        <v>636</v>
      </c>
      <c r="E637" s="143">
        <f>国際送料金額表!E637/2</f>
        <v>489.85500000000002</v>
      </c>
      <c r="F637" s="9"/>
    </row>
    <row r="638" spans="4:6" ht="14.5" customHeight="1">
      <c r="D638" s="13">
        <v>637</v>
      </c>
      <c r="E638" s="143">
        <f>国際送料金額表!E638/2</f>
        <v>490.1</v>
      </c>
      <c r="F638" s="9"/>
    </row>
    <row r="639" spans="4:6" ht="14.5" customHeight="1">
      <c r="D639" s="13">
        <v>638</v>
      </c>
      <c r="E639" s="143">
        <f>国際送料金額表!E639/2</f>
        <v>490.1</v>
      </c>
      <c r="F639" s="9"/>
    </row>
    <row r="640" spans="4:6" ht="14.5" customHeight="1">
      <c r="D640" s="13">
        <v>639</v>
      </c>
      <c r="E640" s="143">
        <f>国際送料金額表!E640/2</f>
        <v>491.79</v>
      </c>
      <c r="F640" s="9"/>
    </row>
    <row r="641" spans="4:6" ht="14.5" customHeight="1">
      <c r="D641" s="13">
        <v>640</v>
      </c>
      <c r="E641" s="143">
        <f>国際送料金額表!E641/2</f>
        <v>491.79</v>
      </c>
      <c r="F641" s="9"/>
    </row>
    <row r="642" spans="4:6" ht="14.5" customHeight="1">
      <c r="D642" s="13">
        <v>641</v>
      </c>
      <c r="E642" s="143">
        <f>国際送料金額表!E642/2</f>
        <v>493.48</v>
      </c>
      <c r="F642" s="9"/>
    </row>
    <row r="643" spans="4:6" ht="14.5" customHeight="1">
      <c r="D643" s="13">
        <v>642</v>
      </c>
      <c r="E643" s="143">
        <f>国際送料金額表!E643/2</f>
        <v>493.48</v>
      </c>
      <c r="F643" s="9"/>
    </row>
    <row r="644" spans="4:6" ht="14.5" customHeight="1">
      <c r="D644" s="13">
        <v>643</v>
      </c>
      <c r="E644" s="143">
        <f>国際送料金額表!E644/2</f>
        <v>493.48</v>
      </c>
      <c r="F644" s="9"/>
    </row>
    <row r="645" spans="4:6" ht="14.5" customHeight="1">
      <c r="D645" s="13">
        <v>644</v>
      </c>
      <c r="E645" s="143">
        <f>国際送料金額表!E645/2</f>
        <v>495.17</v>
      </c>
      <c r="F645" s="9"/>
    </row>
    <row r="646" spans="4:6" ht="14.5" customHeight="1">
      <c r="D646" s="13">
        <v>645</v>
      </c>
      <c r="E646" s="143">
        <f>国際送料金額表!E646/2</f>
        <v>495.17</v>
      </c>
      <c r="F646" s="9"/>
    </row>
    <row r="647" spans="4:6" ht="14.5" customHeight="1">
      <c r="D647" s="13">
        <v>646</v>
      </c>
      <c r="E647" s="143">
        <f>国際送料金額表!E647/2</f>
        <v>496.86</v>
      </c>
      <c r="F647" s="9"/>
    </row>
    <row r="648" spans="4:6" ht="14.5" customHeight="1">
      <c r="D648" s="13">
        <v>647</v>
      </c>
      <c r="E648" s="143">
        <f>国際送料金額表!E648/2</f>
        <v>496.86</v>
      </c>
      <c r="F648" s="9"/>
    </row>
    <row r="649" spans="4:6" ht="14.5" customHeight="1">
      <c r="D649" s="13">
        <v>648</v>
      </c>
      <c r="E649" s="143">
        <f>国際送料金額表!E649/2</f>
        <v>498.55</v>
      </c>
      <c r="F649" s="9"/>
    </row>
    <row r="650" spans="4:6" ht="14.5" customHeight="1">
      <c r="D650" s="13">
        <v>649</v>
      </c>
      <c r="E650" s="143">
        <f>国際送料金額表!E650/2</f>
        <v>498.55</v>
      </c>
      <c r="F650" s="9"/>
    </row>
    <row r="651" spans="4:6" ht="14.5" customHeight="1">
      <c r="D651" s="13">
        <v>650</v>
      </c>
      <c r="E651" s="143">
        <f>国際送料金額表!E651/2</f>
        <v>500.24</v>
      </c>
      <c r="F651" s="9"/>
    </row>
    <row r="652" spans="4:6" ht="14.5" customHeight="1">
      <c r="D652" s="13">
        <v>651</v>
      </c>
      <c r="E652" s="143">
        <f>国際送料金額表!E652/2</f>
        <v>500.24</v>
      </c>
      <c r="F652" s="9"/>
    </row>
    <row r="653" spans="4:6" ht="14.5" customHeight="1">
      <c r="D653" s="13">
        <v>652</v>
      </c>
      <c r="E653" s="143">
        <f>国際送料金額表!E653/2</f>
        <v>501.93</v>
      </c>
      <c r="F653" s="9"/>
    </row>
    <row r="654" spans="4:6" ht="14.5" customHeight="1">
      <c r="D654" s="13">
        <v>653</v>
      </c>
      <c r="E654" s="143">
        <f>国際送料金額表!E654/2</f>
        <v>501.93</v>
      </c>
      <c r="F654" s="9"/>
    </row>
    <row r="655" spans="4:6" ht="14.5" customHeight="1">
      <c r="D655" s="13">
        <v>654</v>
      </c>
      <c r="E655" s="143">
        <f>国際送料金額表!E655/2</f>
        <v>501.93</v>
      </c>
      <c r="F655" s="9"/>
    </row>
    <row r="656" spans="4:6" ht="14.5" customHeight="1">
      <c r="D656" s="13">
        <v>655</v>
      </c>
      <c r="E656" s="143">
        <f>国際送料金額表!E656/2</f>
        <v>503.62</v>
      </c>
      <c r="F656" s="9"/>
    </row>
    <row r="657" spans="4:6" ht="14.5" customHeight="1">
      <c r="D657" s="13">
        <v>656</v>
      </c>
      <c r="E657" s="143">
        <f>国際送料金額表!E657/2</f>
        <v>503.62</v>
      </c>
      <c r="F657" s="9"/>
    </row>
    <row r="658" spans="4:6" ht="14.5" customHeight="1">
      <c r="D658" s="13">
        <v>657</v>
      </c>
      <c r="E658" s="143">
        <f>国際送料金額表!E658/2</f>
        <v>505.31</v>
      </c>
      <c r="F658" s="9"/>
    </row>
    <row r="659" spans="4:6" ht="14.5" customHeight="1">
      <c r="D659" s="13">
        <v>658</v>
      </c>
      <c r="E659" s="143">
        <f>国際送料金額表!E659/2</f>
        <v>505.31</v>
      </c>
      <c r="F659" s="9"/>
    </row>
    <row r="660" spans="4:6" ht="14.5" customHeight="1">
      <c r="D660" s="13">
        <v>659</v>
      </c>
      <c r="E660" s="143">
        <f>国際送料金額表!E660/2</f>
        <v>505.5</v>
      </c>
      <c r="F660" s="9"/>
    </row>
    <row r="661" spans="4:6" ht="14.5" customHeight="1">
      <c r="D661" s="13">
        <v>660</v>
      </c>
      <c r="E661" s="143">
        <f>国際送料金額表!E661/2</f>
        <v>505.5</v>
      </c>
      <c r="F661" s="9"/>
    </row>
    <row r="662" spans="4:6" ht="14.5" customHeight="1">
      <c r="D662" s="13">
        <v>661</v>
      </c>
      <c r="E662" s="143">
        <f>国際送料金額表!E662/2</f>
        <v>507.185</v>
      </c>
      <c r="F662" s="9"/>
    </row>
    <row r="663" spans="4:6" ht="14.5" customHeight="1">
      <c r="D663" s="13">
        <v>662</v>
      </c>
      <c r="E663" s="143">
        <f>国際送料金額表!E663/2</f>
        <v>507.185</v>
      </c>
      <c r="F663" s="9"/>
    </row>
    <row r="664" spans="4:6" ht="14.5" customHeight="1">
      <c r="D664" s="13">
        <v>663</v>
      </c>
      <c r="E664" s="143">
        <f>国際送料金額表!E664/2</f>
        <v>508.87</v>
      </c>
      <c r="F664" s="9"/>
    </row>
    <row r="665" spans="4:6" ht="14.5" customHeight="1">
      <c r="D665" s="13">
        <v>664</v>
      </c>
      <c r="E665" s="143">
        <f>国際送料金額表!E665/2</f>
        <v>508.87</v>
      </c>
      <c r="F665" s="9"/>
    </row>
    <row r="666" spans="4:6" ht="14.5" customHeight="1">
      <c r="D666" s="13">
        <v>665</v>
      </c>
      <c r="E666" s="143">
        <f>国際送料金額表!E666/2</f>
        <v>508.87</v>
      </c>
      <c r="F666" s="9"/>
    </row>
    <row r="667" spans="4:6" ht="14.5" customHeight="1">
      <c r="D667" s="13">
        <v>666</v>
      </c>
      <c r="E667" s="143">
        <f>国際送料金額表!E667/2</f>
        <v>510.55500000000001</v>
      </c>
      <c r="F667" s="9"/>
    </row>
    <row r="668" spans="4:6" ht="14.5" customHeight="1">
      <c r="D668" s="13">
        <v>667</v>
      </c>
      <c r="E668" s="143">
        <f>国際送料金額表!E668/2</f>
        <v>510.55500000000001</v>
      </c>
      <c r="F668" s="9"/>
    </row>
    <row r="669" spans="4:6" ht="14.5" customHeight="1">
      <c r="D669" s="13">
        <v>668</v>
      </c>
      <c r="E669" s="143">
        <f>国際送料金額表!E669/2</f>
        <v>512.24</v>
      </c>
      <c r="F669" s="9"/>
    </row>
    <row r="670" spans="4:6" ht="14.5" customHeight="1">
      <c r="D670" s="13">
        <v>669</v>
      </c>
      <c r="E670" s="143">
        <f>国際送料金額表!E670/2</f>
        <v>512.24</v>
      </c>
      <c r="F670" s="9"/>
    </row>
    <row r="671" spans="4:6" ht="14.5" customHeight="1">
      <c r="D671" s="13">
        <v>670</v>
      </c>
      <c r="E671" s="143">
        <f>国際送料金額表!E671/2</f>
        <v>513.92499999999995</v>
      </c>
      <c r="F671" s="9"/>
    </row>
    <row r="672" spans="4:6" ht="14.5" customHeight="1">
      <c r="D672" s="13">
        <v>671</v>
      </c>
      <c r="E672" s="143">
        <f>国際送料金額表!E672/2</f>
        <v>513.92499999999995</v>
      </c>
      <c r="F672" s="9"/>
    </row>
    <row r="673" spans="4:6" ht="14.5" customHeight="1">
      <c r="D673" s="13">
        <v>672</v>
      </c>
      <c r="E673" s="143">
        <f>国際送料金額表!E673/2</f>
        <v>515.61</v>
      </c>
      <c r="F673" s="9"/>
    </row>
    <row r="674" spans="4:6" ht="14.5" customHeight="1">
      <c r="D674" s="13">
        <v>673</v>
      </c>
      <c r="E674" s="143">
        <f>国際送料金額表!E674/2</f>
        <v>515.61</v>
      </c>
      <c r="F674" s="9"/>
    </row>
    <row r="675" spans="4:6" ht="14.5" customHeight="1">
      <c r="D675" s="13">
        <v>674</v>
      </c>
      <c r="E675" s="143">
        <f>国際送料金額表!E675/2</f>
        <v>515.61</v>
      </c>
      <c r="F675" s="9"/>
    </row>
    <row r="676" spans="4:6" ht="14.5" customHeight="1">
      <c r="D676" s="13">
        <v>675</v>
      </c>
      <c r="E676" s="143">
        <f>国際送料金額表!E676/2</f>
        <v>517.29499999999996</v>
      </c>
      <c r="F676" s="9"/>
    </row>
    <row r="677" spans="4:6" ht="14.5" customHeight="1">
      <c r="D677" s="13">
        <v>676</v>
      </c>
      <c r="E677" s="143">
        <f>国際送料金額表!E677/2</f>
        <v>517.29499999999996</v>
      </c>
      <c r="F677" s="9"/>
    </row>
    <row r="678" spans="4:6" ht="14.5" customHeight="1">
      <c r="D678" s="13">
        <v>677</v>
      </c>
      <c r="E678" s="143">
        <f>国際送料金額表!E678/2</f>
        <v>518.98</v>
      </c>
      <c r="F678" s="9"/>
    </row>
    <row r="679" spans="4:6" ht="14.5" customHeight="1">
      <c r="D679" s="13">
        <v>678</v>
      </c>
      <c r="E679" s="143">
        <f>国際送料金額表!E679/2</f>
        <v>518.98</v>
      </c>
      <c r="F679" s="9"/>
    </row>
    <row r="680" spans="4:6" ht="14.5" customHeight="1">
      <c r="D680" s="13">
        <v>679</v>
      </c>
      <c r="E680" s="143">
        <f>国際送料金額表!E680/2</f>
        <v>520.66499999999996</v>
      </c>
      <c r="F680" s="9"/>
    </row>
    <row r="681" spans="4:6" ht="14.5" customHeight="1">
      <c r="D681" s="13">
        <v>680</v>
      </c>
      <c r="E681" s="143">
        <f>国際送料金額表!E681/2</f>
        <v>520.66499999999996</v>
      </c>
      <c r="F681" s="9"/>
    </row>
    <row r="682" spans="4:6" ht="14.5" customHeight="1">
      <c r="D682" s="13">
        <v>681</v>
      </c>
      <c r="E682" s="143">
        <f>国際送料金額表!E682/2</f>
        <v>520.79999999999995</v>
      </c>
      <c r="F682" s="9"/>
    </row>
    <row r="683" spans="4:6" ht="14.5" customHeight="1">
      <c r="D683" s="13">
        <v>682</v>
      </c>
      <c r="E683" s="143">
        <f>国際送料金額表!E683/2</f>
        <v>520.79999999999995</v>
      </c>
      <c r="F683" s="9"/>
    </row>
    <row r="684" spans="4:6" ht="14.5" customHeight="1">
      <c r="D684" s="13">
        <v>683</v>
      </c>
      <c r="E684" s="143">
        <f>国際送料金額表!E684/2</f>
        <v>522.48</v>
      </c>
      <c r="F684" s="9"/>
    </row>
    <row r="685" spans="4:6" ht="14.5" customHeight="1">
      <c r="D685" s="13">
        <v>684</v>
      </c>
      <c r="E685" s="143">
        <f>国際送料金額表!E685/2</f>
        <v>522.48</v>
      </c>
      <c r="F685" s="9"/>
    </row>
    <row r="686" spans="4:6" ht="14.5" customHeight="1">
      <c r="D686" s="13">
        <v>685</v>
      </c>
      <c r="E686" s="143">
        <f>国際送料金額表!E686/2</f>
        <v>522.48</v>
      </c>
      <c r="F686" s="9"/>
    </row>
    <row r="687" spans="4:6" ht="14.5" customHeight="1">
      <c r="D687" s="13">
        <v>686</v>
      </c>
      <c r="E687" s="143">
        <f>国際送料金額表!E687/2</f>
        <v>524.16</v>
      </c>
      <c r="F687" s="9"/>
    </row>
    <row r="688" spans="4:6" ht="14.5" customHeight="1">
      <c r="D688" s="13">
        <v>687</v>
      </c>
      <c r="E688" s="143">
        <f>国際送料金額表!E688/2</f>
        <v>524.16</v>
      </c>
      <c r="F688" s="9"/>
    </row>
    <row r="689" spans="4:6" ht="14.5" customHeight="1">
      <c r="D689" s="13">
        <v>688</v>
      </c>
      <c r="E689" s="143">
        <f>国際送料金額表!E689/2</f>
        <v>525.84</v>
      </c>
      <c r="F689" s="9"/>
    </row>
    <row r="690" spans="4:6" ht="14.5" customHeight="1">
      <c r="D690" s="13">
        <v>689</v>
      </c>
      <c r="E690" s="143">
        <f>国際送料金額表!E690/2</f>
        <v>525.84</v>
      </c>
      <c r="F690" s="9"/>
    </row>
    <row r="691" spans="4:6" ht="14.5" customHeight="1">
      <c r="D691" s="13">
        <v>690</v>
      </c>
      <c r="E691" s="143">
        <f>国際送料金額表!E691/2</f>
        <v>527.52</v>
      </c>
      <c r="F691" s="9"/>
    </row>
    <row r="692" spans="4:6" ht="14.5" customHeight="1">
      <c r="D692" s="13">
        <v>691</v>
      </c>
      <c r="E692" s="143">
        <f>国際送料金額表!E692/2</f>
        <v>527.52</v>
      </c>
      <c r="F692" s="9"/>
    </row>
    <row r="693" spans="4:6" ht="14.5" customHeight="1">
      <c r="D693" s="13">
        <v>692</v>
      </c>
      <c r="E693" s="143">
        <f>国際送料金額表!E693/2</f>
        <v>529.20000000000005</v>
      </c>
      <c r="F693" s="9"/>
    </row>
    <row r="694" spans="4:6" ht="14.5" customHeight="1">
      <c r="D694" s="13">
        <v>693</v>
      </c>
      <c r="E694" s="143">
        <f>国際送料金額表!E694/2</f>
        <v>529.20000000000005</v>
      </c>
      <c r="F694" s="9"/>
    </row>
    <row r="695" spans="4:6" ht="14.5" customHeight="1">
      <c r="D695" s="13">
        <v>694</v>
      </c>
      <c r="E695" s="143">
        <f>国際送料金額表!E695/2</f>
        <v>530.88</v>
      </c>
      <c r="F695" s="9"/>
    </row>
    <row r="696" spans="4:6" ht="14.5" customHeight="1">
      <c r="D696" s="13">
        <v>695</v>
      </c>
      <c r="E696" s="143">
        <f>国際送料金額表!E696/2</f>
        <v>530.88</v>
      </c>
      <c r="F696" s="9"/>
    </row>
    <row r="697" spans="4:6" ht="14.5" customHeight="1">
      <c r="D697" s="13">
        <v>696</v>
      </c>
      <c r="E697" s="143">
        <f>国際送料金額表!E697/2</f>
        <v>530.88</v>
      </c>
      <c r="F697" s="9"/>
    </row>
    <row r="698" spans="4:6" ht="14.5" customHeight="1">
      <c r="D698" s="13">
        <v>697</v>
      </c>
      <c r="E698" s="143">
        <f>国際送料金額表!E698/2</f>
        <v>532.55999999999995</v>
      </c>
      <c r="F698" s="9"/>
    </row>
    <row r="699" spans="4:6" ht="14.5" customHeight="1">
      <c r="D699" s="13">
        <v>698</v>
      </c>
      <c r="E699" s="143">
        <f>国際送料金額表!E699/2</f>
        <v>532.55999999999995</v>
      </c>
      <c r="F699" s="9"/>
    </row>
    <row r="700" spans="4:6" ht="14.5" customHeight="1">
      <c r="D700" s="13">
        <v>699</v>
      </c>
      <c r="E700" s="143">
        <f>国際送料金額表!E700/2</f>
        <v>534.24</v>
      </c>
      <c r="F700" s="9"/>
    </row>
    <row r="701" spans="4:6" ht="14.5" customHeight="1">
      <c r="D701" s="13">
        <v>700</v>
      </c>
      <c r="E701" s="143">
        <f>国際送料金額表!E701/2</f>
        <v>534.24</v>
      </c>
      <c r="F701" s="9"/>
    </row>
    <row r="702" spans="4:6" ht="14.5" customHeight="1">
      <c r="D702" s="13">
        <v>701</v>
      </c>
      <c r="E702" s="143">
        <f>国際送料金額表!E702/2</f>
        <v>535.91999999999996</v>
      </c>
      <c r="F702" s="9"/>
    </row>
    <row r="703" spans="4:6" ht="14.5" customHeight="1">
      <c r="D703" s="13">
        <v>702</v>
      </c>
      <c r="E703" s="143">
        <f>国際送料金額表!E703/2</f>
        <v>535.91999999999996</v>
      </c>
      <c r="F703" s="9"/>
    </row>
    <row r="704" spans="4:6" ht="14.5" customHeight="1">
      <c r="D704" s="13">
        <v>703</v>
      </c>
      <c r="E704" s="143">
        <f>国際送料金額表!E704/2</f>
        <v>536</v>
      </c>
      <c r="F704" s="9"/>
    </row>
    <row r="705" spans="4:6" ht="14.5" customHeight="1">
      <c r="D705" s="13">
        <v>704</v>
      </c>
      <c r="E705" s="143">
        <f>国際送料金額表!E705/2</f>
        <v>536</v>
      </c>
      <c r="F705" s="9"/>
    </row>
    <row r="706" spans="4:6" ht="14.5" customHeight="1">
      <c r="D706" s="13">
        <v>705</v>
      </c>
      <c r="E706" s="143">
        <f>国際送料金額表!E706/2</f>
        <v>537.67499999999995</v>
      </c>
      <c r="F706" s="9"/>
    </row>
    <row r="707" spans="4:6" ht="14.5" customHeight="1">
      <c r="D707" s="13">
        <v>706</v>
      </c>
      <c r="E707" s="143">
        <f>国際送料金額表!E707/2</f>
        <v>537.67499999999995</v>
      </c>
      <c r="F707" s="9"/>
    </row>
    <row r="708" spans="4:6" ht="14.5" customHeight="1">
      <c r="D708" s="13">
        <v>707</v>
      </c>
      <c r="E708" s="143">
        <f>国際送料金額表!E708/2</f>
        <v>537.67499999999995</v>
      </c>
      <c r="F708" s="9"/>
    </row>
    <row r="709" spans="4:6" ht="14.5" customHeight="1">
      <c r="D709" s="13">
        <v>708</v>
      </c>
      <c r="E709" s="143">
        <f>国際送料金額表!E709/2</f>
        <v>539.35</v>
      </c>
      <c r="F709" s="9"/>
    </row>
    <row r="710" spans="4:6" ht="14.5" customHeight="1">
      <c r="D710" s="13">
        <v>709</v>
      </c>
      <c r="E710" s="143">
        <f>国際送料金額表!E710/2</f>
        <v>539.35</v>
      </c>
      <c r="F710" s="9"/>
    </row>
    <row r="711" spans="4:6" ht="14.5" customHeight="1">
      <c r="D711" s="13">
        <v>710</v>
      </c>
      <c r="E711" s="143">
        <f>国際送料金額表!E711/2</f>
        <v>541.02499999999998</v>
      </c>
      <c r="F711" s="9"/>
    </row>
    <row r="712" spans="4:6" ht="14.5" customHeight="1">
      <c r="D712" s="13">
        <v>711</v>
      </c>
      <c r="E712" s="143">
        <f>国際送料金額表!E712/2</f>
        <v>541.02499999999998</v>
      </c>
      <c r="F712" s="9"/>
    </row>
    <row r="713" spans="4:6" ht="14.5" customHeight="1">
      <c r="D713" s="13">
        <v>712</v>
      </c>
      <c r="E713" s="143">
        <f>国際送料金額表!E713/2</f>
        <v>542.70000000000005</v>
      </c>
      <c r="F713" s="9"/>
    </row>
    <row r="714" spans="4:6" ht="14.5" customHeight="1">
      <c r="D714" s="13">
        <v>713</v>
      </c>
      <c r="E714" s="143">
        <f>国際送料金額表!E714/2</f>
        <v>542.70000000000005</v>
      </c>
      <c r="F714" s="9"/>
    </row>
    <row r="715" spans="4:6" ht="14.5" customHeight="1">
      <c r="D715" s="13">
        <v>714</v>
      </c>
      <c r="E715" s="143">
        <f>国際送料金額表!E715/2</f>
        <v>544.375</v>
      </c>
      <c r="F715" s="9"/>
    </row>
    <row r="716" spans="4:6" ht="14.5" customHeight="1">
      <c r="D716" s="13">
        <v>715</v>
      </c>
      <c r="E716" s="143">
        <f>国際送料金額表!E716/2</f>
        <v>544.375</v>
      </c>
      <c r="F716" s="9"/>
    </row>
    <row r="717" spans="4:6" ht="14.5" customHeight="1">
      <c r="D717" s="13">
        <v>716</v>
      </c>
      <c r="E717" s="143">
        <f>国際送料金額表!E717/2</f>
        <v>546.04999999999995</v>
      </c>
      <c r="F717" s="9"/>
    </row>
    <row r="718" spans="4:6" ht="14.5" customHeight="1">
      <c r="D718" s="13">
        <v>717</v>
      </c>
      <c r="E718" s="143">
        <f>国際送料金額表!E718/2</f>
        <v>546.04999999999995</v>
      </c>
      <c r="F718" s="9"/>
    </row>
    <row r="719" spans="4:6" ht="14.5" customHeight="1">
      <c r="D719" s="13">
        <v>718</v>
      </c>
      <c r="E719" s="143">
        <f>国際送料金額表!E719/2</f>
        <v>546.04999999999995</v>
      </c>
      <c r="F719" s="9"/>
    </row>
    <row r="720" spans="4:6" ht="14.5" customHeight="1">
      <c r="D720" s="13">
        <v>719</v>
      </c>
      <c r="E720" s="143">
        <f>国際送料金額表!E720/2</f>
        <v>547.72500000000002</v>
      </c>
      <c r="F720" s="9"/>
    </row>
    <row r="721" spans="4:6" ht="14.5" customHeight="1">
      <c r="D721" s="13">
        <v>720</v>
      </c>
      <c r="E721" s="143">
        <f>国際送料金額表!E721/2</f>
        <v>547.72500000000002</v>
      </c>
      <c r="F721" s="9"/>
    </row>
    <row r="722" spans="4:6" ht="14.5" customHeight="1">
      <c r="D722" s="13">
        <v>721</v>
      </c>
      <c r="E722" s="143">
        <f>国際送料金額表!E722/2</f>
        <v>549.4</v>
      </c>
      <c r="F722" s="9"/>
    </row>
    <row r="723" spans="4:6" ht="14.5" customHeight="1">
      <c r="D723" s="13">
        <v>722</v>
      </c>
      <c r="E723" s="143">
        <f>国際送料金額表!E723/2</f>
        <v>549.4</v>
      </c>
      <c r="F723" s="9"/>
    </row>
    <row r="724" spans="4:6" ht="14.5" customHeight="1">
      <c r="D724" s="13">
        <v>723</v>
      </c>
      <c r="E724" s="143">
        <f>国際送料金額表!E724/2</f>
        <v>551.07500000000005</v>
      </c>
      <c r="F724" s="9"/>
    </row>
    <row r="725" spans="4:6" ht="14.5" customHeight="1">
      <c r="D725" s="13">
        <v>724</v>
      </c>
      <c r="E725" s="143">
        <f>国際送料金額表!E725/2</f>
        <v>551.07500000000005</v>
      </c>
      <c r="F725" s="9"/>
    </row>
    <row r="726" spans="4:6" ht="14.5" customHeight="1">
      <c r="D726" s="13">
        <v>725</v>
      </c>
      <c r="E726" s="143">
        <f>国際送料金額表!E726/2</f>
        <v>551.1</v>
      </c>
      <c r="F726" s="9"/>
    </row>
    <row r="727" spans="4:6" ht="14.5" customHeight="1">
      <c r="D727" s="13">
        <v>726</v>
      </c>
      <c r="E727" s="143">
        <f>国際送料金額表!E727/2</f>
        <v>551.1</v>
      </c>
      <c r="F727" s="9"/>
    </row>
    <row r="728" spans="4:6" ht="14.5" customHeight="1">
      <c r="D728" s="13">
        <v>727</v>
      </c>
      <c r="E728" s="143">
        <f>国際送料金額表!E728/2</f>
        <v>552.77</v>
      </c>
      <c r="F728" s="9"/>
    </row>
    <row r="729" spans="4:6" ht="14.5" customHeight="1">
      <c r="D729" s="13">
        <v>728</v>
      </c>
      <c r="E729" s="143">
        <f>国際送料金額表!E729/2</f>
        <v>552.77</v>
      </c>
      <c r="F729" s="9"/>
    </row>
    <row r="730" spans="4:6" ht="14.5" customHeight="1">
      <c r="D730" s="13">
        <v>729</v>
      </c>
      <c r="E730" s="143">
        <f>国際送料金額表!E730/2</f>
        <v>552.77</v>
      </c>
      <c r="F730" s="9"/>
    </row>
    <row r="731" spans="4:6" ht="14.5" customHeight="1">
      <c r="D731" s="13">
        <v>730</v>
      </c>
      <c r="E731" s="143">
        <f>国際送料金額表!E731/2</f>
        <v>554.44000000000005</v>
      </c>
      <c r="F731" s="9"/>
    </row>
    <row r="732" spans="4:6" ht="14.5" customHeight="1">
      <c r="D732" s="13">
        <v>731</v>
      </c>
      <c r="E732" s="143">
        <f>国際送料金額表!E732/2</f>
        <v>554.44000000000005</v>
      </c>
      <c r="F732" s="9"/>
    </row>
    <row r="733" spans="4:6" ht="14.5" customHeight="1">
      <c r="D733" s="13">
        <v>732</v>
      </c>
      <c r="E733" s="143">
        <f>国際送料金額表!E733/2</f>
        <v>556.11</v>
      </c>
      <c r="F733" s="9"/>
    </row>
    <row r="734" spans="4:6" ht="14.5" customHeight="1">
      <c r="D734" s="13">
        <v>733</v>
      </c>
      <c r="E734" s="143">
        <f>国際送料金額表!E734/2</f>
        <v>556.11</v>
      </c>
      <c r="F734" s="9"/>
    </row>
    <row r="735" spans="4:6" ht="14.5" customHeight="1">
      <c r="D735" s="13">
        <v>734</v>
      </c>
      <c r="E735" s="143">
        <f>国際送料金額表!E735/2</f>
        <v>557.78</v>
      </c>
      <c r="F735" s="9"/>
    </row>
    <row r="736" spans="4:6" ht="14.5" customHeight="1">
      <c r="D736" s="13">
        <v>735</v>
      </c>
      <c r="E736" s="143">
        <f>国際送料金額表!E736/2</f>
        <v>557.78</v>
      </c>
      <c r="F736" s="9"/>
    </row>
    <row r="737" spans="4:6" ht="14.5" customHeight="1">
      <c r="D737" s="13">
        <v>736</v>
      </c>
      <c r="E737" s="143">
        <f>国際送料金額表!E737/2</f>
        <v>559.45000000000005</v>
      </c>
      <c r="F737" s="9"/>
    </row>
    <row r="738" spans="4:6" ht="14.5" customHeight="1">
      <c r="D738" s="13">
        <v>737</v>
      </c>
      <c r="E738" s="143">
        <f>国際送料金額表!E738/2</f>
        <v>559.45000000000005</v>
      </c>
      <c r="F738" s="9"/>
    </row>
    <row r="739" spans="4:6" ht="14.5" customHeight="1">
      <c r="D739" s="13">
        <v>738</v>
      </c>
      <c r="E739" s="143">
        <f>国際送料金額表!E739/2</f>
        <v>561.12</v>
      </c>
      <c r="F739" s="9"/>
    </row>
    <row r="740" spans="4:6" ht="14.5" customHeight="1">
      <c r="D740" s="13">
        <v>739</v>
      </c>
      <c r="E740" s="143">
        <f>国際送料金額表!E740/2</f>
        <v>561.12</v>
      </c>
      <c r="F740" s="9"/>
    </row>
    <row r="741" spans="4:6" ht="14.5" customHeight="1">
      <c r="D741" s="13">
        <v>740</v>
      </c>
      <c r="E741" s="143">
        <f>国際送料金額表!E741/2</f>
        <v>561.12</v>
      </c>
      <c r="F741" s="9"/>
    </row>
    <row r="742" spans="4:6" ht="14.5" customHeight="1">
      <c r="D742" s="13">
        <v>741</v>
      </c>
      <c r="E742" s="143">
        <f>国際送料金額表!E742/2</f>
        <v>562.79</v>
      </c>
      <c r="F742" s="9"/>
    </row>
    <row r="743" spans="4:6" ht="14.5" customHeight="1">
      <c r="D743" s="13">
        <v>742</v>
      </c>
      <c r="E743" s="143">
        <f>国際送料金額表!E743/2</f>
        <v>562.79</v>
      </c>
      <c r="F743" s="9"/>
    </row>
    <row r="744" spans="4:6" ht="14.5" customHeight="1">
      <c r="D744" s="13">
        <v>743</v>
      </c>
      <c r="E744" s="143">
        <f>国際送料金額表!E744/2</f>
        <v>564.46</v>
      </c>
      <c r="F744" s="9"/>
    </row>
    <row r="745" spans="4:6" ht="14.5" customHeight="1">
      <c r="D745" s="13">
        <v>744</v>
      </c>
      <c r="E745" s="143">
        <f>国際送料金額表!E745/2</f>
        <v>564.46</v>
      </c>
      <c r="F745" s="9"/>
    </row>
    <row r="746" spans="4:6" ht="14.5" customHeight="1">
      <c r="D746" s="13">
        <v>745</v>
      </c>
      <c r="E746" s="143">
        <f>国際送料金額表!E746/2</f>
        <v>566.13</v>
      </c>
      <c r="F746" s="9"/>
    </row>
    <row r="747" spans="4:6" ht="14.5" customHeight="1">
      <c r="D747" s="13">
        <v>746</v>
      </c>
      <c r="E747" s="143">
        <f>国際送料金額表!E747/2</f>
        <v>566.13</v>
      </c>
      <c r="F747" s="9"/>
    </row>
    <row r="748" spans="4:6" ht="14.5" customHeight="1">
      <c r="D748" s="13">
        <v>747</v>
      </c>
      <c r="E748" s="143">
        <f>国際送料金額表!E748/2</f>
        <v>567.79999999999995</v>
      </c>
      <c r="F748" s="9"/>
    </row>
    <row r="749" spans="4:6" ht="14.5" customHeight="1">
      <c r="D749" s="13">
        <v>748</v>
      </c>
      <c r="E749" s="143">
        <f>国際送料金額表!E749/2</f>
        <v>566.1</v>
      </c>
      <c r="F749" s="9"/>
    </row>
    <row r="750" spans="4:6" ht="14.5" customHeight="1">
      <c r="D750" s="13">
        <v>749</v>
      </c>
      <c r="E750" s="143">
        <f>国際送料金額表!E750/2</f>
        <v>567.76499999999999</v>
      </c>
      <c r="F750" s="9"/>
    </row>
    <row r="751" spans="4:6" ht="14.5" customHeight="1">
      <c r="D751" s="13">
        <v>750</v>
      </c>
      <c r="E751" s="143">
        <f>国際送料金額表!E751/2</f>
        <v>567.76499999999999</v>
      </c>
      <c r="F751" s="9"/>
    </row>
    <row r="752" spans="4:6" ht="14.5" customHeight="1">
      <c r="D752" s="13">
        <v>751</v>
      </c>
      <c r="E752" s="143">
        <f>国際送料金額表!E752/2</f>
        <v>567.76499999999999</v>
      </c>
      <c r="F752" s="9"/>
    </row>
    <row r="753" spans="4:6" ht="14.5" customHeight="1">
      <c r="D753" s="13">
        <v>752</v>
      </c>
      <c r="E753" s="143">
        <f>国際送料金額表!E753/2</f>
        <v>569.42999999999995</v>
      </c>
      <c r="F753" s="9"/>
    </row>
    <row r="754" spans="4:6" ht="14.5" customHeight="1">
      <c r="D754" s="13">
        <v>753</v>
      </c>
      <c r="E754" s="143">
        <f>国際送料金額表!E754/2</f>
        <v>569.42999999999995</v>
      </c>
      <c r="F754" s="9"/>
    </row>
    <row r="755" spans="4:6" ht="14.5" customHeight="1">
      <c r="D755" s="13">
        <v>754</v>
      </c>
      <c r="E755" s="143">
        <f>国際送料金額表!E755/2</f>
        <v>571.09500000000003</v>
      </c>
      <c r="F755" s="9"/>
    </row>
    <row r="756" spans="4:6" ht="14.5" customHeight="1">
      <c r="D756" s="13">
        <v>755</v>
      </c>
      <c r="E756" s="143">
        <f>国際送料金額表!E756/2</f>
        <v>571.09500000000003</v>
      </c>
      <c r="F756" s="9"/>
    </row>
    <row r="757" spans="4:6" ht="14.5" customHeight="1">
      <c r="D757" s="13">
        <v>756</v>
      </c>
      <c r="E757" s="143">
        <f>国際送料金額表!E757/2</f>
        <v>572.76</v>
      </c>
      <c r="F757" s="9"/>
    </row>
    <row r="758" spans="4:6" ht="14.5" customHeight="1">
      <c r="D758" s="13">
        <v>757</v>
      </c>
      <c r="E758" s="143">
        <f>国際送料金額表!E758/2</f>
        <v>572.76</v>
      </c>
      <c r="F758" s="9"/>
    </row>
    <row r="759" spans="4:6" ht="14.5" customHeight="1">
      <c r="D759" s="13">
        <v>758</v>
      </c>
      <c r="E759" s="143">
        <f>国際送料金額表!E759/2</f>
        <v>574.42499999999995</v>
      </c>
      <c r="F759" s="9"/>
    </row>
    <row r="760" spans="4:6" ht="14.5" customHeight="1">
      <c r="D760" s="13">
        <v>759</v>
      </c>
      <c r="E760" s="143">
        <f>国際送料金額表!E760/2</f>
        <v>574.42499999999995</v>
      </c>
      <c r="F760" s="9"/>
    </row>
    <row r="761" spans="4:6" ht="14.5" customHeight="1">
      <c r="D761" s="13">
        <v>760</v>
      </c>
      <c r="E761" s="143">
        <f>国際送料金額表!E761/2</f>
        <v>576.09</v>
      </c>
      <c r="F761" s="9"/>
    </row>
    <row r="762" spans="4:6" ht="14.5" customHeight="1">
      <c r="D762" s="13">
        <v>761</v>
      </c>
      <c r="E762" s="143">
        <f>国際送料金額表!E762/2</f>
        <v>576.09</v>
      </c>
      <c r="F762" s="9"/>
    </row>
    <row r="763" spans="4:6" ht="14.5" customHeight="1">
      <c r="D763" s="13">
        <v>762</v>
      </c>
      <c r="E763" s="143">
        <f>国際送料金額表!E763/2</f>
        <v>576.09</v>
      </c>
      <c r="F763" s="9"/>
    </row>
    <row r="764" spans="4:6" ht="14.5" customHeight="1">
      <c r="D764" s="13">
        <v>763</v>
      </c>
      <c r="E764" s="143">
        <f>国際送料金額表!E764/2</f>
        <v>577.755</v>
      </c>
      <c r="F764" s="9"/>
    </row>
    <row r="765" spans="4:6" ht="14.5" customHeight="1">
      <c r="D765" s="13">
        <v>764</v>
      </c>
      <c r="E765" s="143">
        <f>国際送料金額表!E765/2</f>
        <v>577.755</v>
      </c>
      <c r="F765" s="9"/>
    </row>
    <row r="766" spans="4:6" ht="14.5" customHeight="1">
      <c r="D766" s="13">
        <v>765</v>
      </c>
      <c r="E766" s="143">
        <f>国際送料金額表!E766/2</f>
        <v>579.41999999999996</v>
      </c>
      <c r="F766" s="9"/>
    </row>
    <row r="767" spans="4:6" ht="14.5" customHeight="1">
      <c r="D767" s="13">
        <v>766</v>
      </c>
      <c r="E767" s="143">
        <f>国際送料金額表!E767/2</f>
        <v>579.41999999999996</v>
      </c>
      <c r="F767" s="9"/>
    </row>
    <row r="768" spans="4:6" ht="14.5" customHeight="1">
      <c r="D768" s="13">
        <v>767</v>
      </c>
      <c r="E768" s="143">
        <f>国際送料金額表!E768/2</f>
        <v>581.08500000000004</v>
      </c>
      <c r="F768" s="9"/>
    </row>
    <row r="769" spans="4:6" ht="14.5" customHeight="1">
      <c r="D769" s="13">
        <v>768</v>
      </c>
      <c r="E769" s="143">
        <f>国際送料金額表!E769/2</f>
        <v>581.08500000000004</v>
      </c>
      <c r="F769" s="9"/>
    </row>
    <row r="770" spans="4:6" ht="14.5" customHeight="1">
      <c r="D770" s="13">
        <v>769</v>
      </c>
      <c r="E770" s="143">
        <f>国際送料金額表!E770/2</f>
        <v>581</v>
      </c>
      <c r="F770" s="9"/>
    </row>
    <row r="771" spans="4:6" ht="14.5" customHeight="1">
      <c r="D771" s="13">
        <v>770</v>
      </c>
      <c r="E771" s="143">
        <f>国際送料金額表!E771/2</f>
        <v>581</v>
      </c>
      <c r="F771" s="9"/>
    </row>
    <row r="772" spans="4:6" ht="14.5" customHeight="1">
      <c r="D772" s="13">
        <v>771</v>
      </c>
      <c r="E772" s="143">
        <f>国際送料金額表!E772/2</f>
        <v>582.66</v>
      </c>
      <c r="F772" s="9"/>
    </row>
    <row r="773" spans="4:6" ht="14.5" customHeight="1">
      <c r="D773" s="13">
        <v>772</v>
      </c>
      <c r="E773" s="143">
        <f>国際送料金額表!E773/2</f>
        <v>582.66</v>
      </c>
      <c r="F773" s="9"/>
    </row>
    <row r="774" spans="4:6" ht="14.5" customHeight="1">
      <c r="D774" s="13">
        <v>773</v>
      </c>
      <c r="E774" s="143">
        <f>国際送料金額表!E774/2</f>
        <v>582.66</v>
      </c>
      <c r="F774" s="9"/>
    </row>
    <row r="775" spans="4:6" ht="14.5" customHeight="1">
      <c r="D775" s="13">
        <v>774</v>
      </c>
      <c r="E775" s="143">
        <f>国際送料金額表!E775/2</f>
        <v>584.32000000000005</v>
      </c>
      <c r="F775" s="9"/>
    </row>
    <row r="776" spans="4:6" ht="14.5" customHeight="1">
      <c r="D776" s="13">
        <v>775</v>
      </c>
      <c r="E776" s="143">
        <f>国際送料金額表!E776/2</f>
        <v>584.32000000000005</v>
      </c>
      <c r="F776" s="9"/>
    </row>
    <row r="777" spans="4:6" ht="14.5" customHeight="1">
      <c r="D777" s="13">
        <v>776</v>
      </c>
      <c r="E777" s="143">
        <f>国際送料金額表!E777/2</f>
        <v>585.98</v>
      </c>
      <c r="F777" s="9"/>
    </row>
    <row r="778" spans="4:6" ht="14.5" customHeight="1">
      <c r="D778" s="13">
        <v>777</v>
      </c>
      <c r="E778" s="143">
        <f>国際送料金額表!E778/2</f>
        <v>585.98</v>
      </c>
      <c r="F778" s="9"/>
    </row>
    <row r="779" spans="4:6" ht="14.5" customHeight="1">
      <c r="D779" s="13">
        <v>778</v>
      </c>
      <c r="E779" s="143">
        <f>国際送料金額表!E779/2</f>
        <v>587.64</v>
      </c>
      <c r="F779" s="9"/>
    </row>
    <row r="780" spans="4:6" ht="14.5" customHeight="1">
      <c r="D780" s="13">
        <v>779</v>
      </c>
      <c r="E780" s="143">
        <f>国際送料金額表!E780/2</f>
        <v>587.64</v>
      </c>
      <c r="F780" s="9"/>
    </row>
    <row r="781" spans="4:6" ht="14.5" customHeight="1">
      <c r="D781" s="13">
        <v>780</v>
      </c>
      <c r="E781" s="143">
        <f>国際送料金額表!E781/2</f>
        <v>589.29999999999995</v>
      </c>
      <c r="F781" s="9"/>
    </row>
    <row r="782" spans="4:6" ht="14.5" customHeight="1">
      <c r="D782" s="13">
        <v>781</v>
      </c>
      <c r="E782" s="143">
        <f>国際送料金額表!E782/2</f>
        <v>589.29999999999995</v>
      </c>
      <c r="F782" s="9"/>
    </row>
    <row r="783" spans="4:6" ht="14.5" customHeight="1">
      <c r="D783" s="13">
        <v>782</v>
      </c>
      <c r="E783" s="143">
        <f>国際送料金額表!E783/2</f>
        <v>590.96</v>
      </c>
      <c r="F783" s="9"/>
    </row>
    <row r="784" spans="4:6" ht="14.5" customHeight="1">
      <c r="D784" s="13">
        <v>783</v>
      </c>
      <c r="E784" s="143">
        <f>国際送料金額表!E784/2</f>
        <v>590.96</v>
      </c>
      <c r="F784" s="9"/>
    </row>
    <row r="785" spans="4:6" ht="14.5" customHeight="1">
      <c r="D785" s="13">
        <v>784</v>
      </c>
      <c r="E785" s="143">
        <f>国際送料金額表!E785/2</f>
        <v>590.96</v>
      </c>
      <c r="F785" s="9"/>
    </row>
    <row r="786" spans="4:6" ht="14.5" customHeight="1">
      <c r="D786" s="13">
        <v>785</v>
      </c>
      <c r="E786" s="143">
        <f>国際送料金額表!E786/2</f>
        <v>592.62</v>
      </c>
      <c r="F786" s="9"/>
    </row>
    <row r="787" spans="4:6" ht="14.5" customHeight="1">
      <c r="D787" s="13">
        <v>786</v>
      </c>
      <c r="E787" s="143">
        <f>国際送料金額表!E787/2</f>
        <v>592.62</v>
      </c>
      <c r="F787" s="9"/>
    </row>
    <row r="788" spans="4:6" ht="14.5" customHeight="1">
      <c r="D788" s="13">
        <v>787</v>
      </c>
      <c r="E788" s="143">
        <f>国際送料金額表!E788/2</f>
        <v>594.28</v>
      </c>
      <c r="F788" s="9"/>
    </row>
    <row r="789" spans="4:6" ht="14.5" customHeight="1">
      <c r="D789" s="13">
        <v>788</v>
      </c>
      <c r="E789" s="143">
        <f>国際送料金額表!E789/2</f>
        <v>594.28</v>
      </c>
      <c r="F789" s="9"/>
    </row>
    <row r="790" spans="4:6" ht="14.5" customHeight="1">
      <c r="D790" s="13">
        <v>789</v>
      </c>
      <c r="E790" s="143">
        <f>国際送料金額表!E790/2</f>
        <v>595.94000000000005</v>
      </c>
      <c r="F790" s="9"/>
    </row>
    <row r="791" spans="4:6" ht="14.5" customHeight="1">
      <c r="D791" s="13">
        <v>790</v>
      </c>
      <c r="E791" s="143">
        <f>国際送料金額表!E791/2</f>
        <v>595.94000000000005</v>
      </c>
      <c r="F791" s="9"/>
    </row>
    <row r="792" spans="4:6" ht="14.5" customHeight="1">
      <c r="D792" s="13">
        <v>791</v>
      </c>
      <c r="E792" s="143">
        <f>国際送料金額表!E792/2</f>
        <v>595.79999999999995</v>
      </c>
      <c r="F792" s="9"/>
    </row>
    <row r="793" spans="4:6" ht="14.5" customHeight="1">
      <c r="D793" s="13">
        <v>792</v>
      </c>
      <c r="E793" s="143">
        <f>国際送料金額表!E793/2</f>
        <v>595.79999999999995</v>
      </c>
      <c r="F793" s="9"/>
    </row>
    <row r="794" spans="4:6" ht="14.5" customHeight="1">
      <c r="D794" s="13">
        <v>793</v>
      </c>
      <c r="E794" s="143">
        <f>国際送料金額表!E794/2</f>
        <v>597.45500000000004</v>
      </c>
      <c r="F794" s="9"/>
    </row>
    <row r="795" spans="4:6" ht="14.5" customHeight="1">
      <c r="D795" s="13">
        <v>794</v>
      </c>
      <c r="E795" s="143">
        <f>国際送料金額表!E795/2</f>
        <v>597.45500000000004</v>
      </c>
      <c r="F795" s="9"/>
    </row>
    <row r="796" spans="4:6" ht="14.5" customHeight="1">
      <c r="D796" s="13">
        <v>795</v>
      </c>
      <c r="E796" s="143">
        <f>国際送料金額表!E796/2</f>
        <v>597.45500000000004</v>
      </c>
      <c r="F796" s="9"/>
    </row>
    <row r="797" spans="4:6" ht="14.5" customHeight="1">
      <c r="D797" s="13">
        <v>796</v>
      </c>
      <c r="E797" s="143">
        <f>国際送料金額表!E797/2</f>
        <v>599.11</v>
      </c>
      <c r="F797" s="9"/>
    </row>
    <row r="798" spans="4:6" ht="14.5" customHeight="1">
      <c r="D798" s="13">
        <v>797</v>
      </c>
      <c r="E798" s="143">
        <f>国際送料金額表!E798/2</f>
        <v>599.11</v>
      </c>
      <c r="F798" s="9"/>
    </row>
    <row r="799" spans="4:6" ht="14.5" customHeight="1">
      <c r="D799" s="13">
        <v>798</v>
      </c>
      <c r="E799" s="143">
        <f>国際送料金額表!E799/2</f>
        <v>600.76499999999999</v>
      </c>
      <c r="F799" s="9"/>
    </row>
    <row r="800" spans="4:6" ht="14.5" customHeight="1">
      <c r="D800" s="13">
        <v>799</v>
      </c>
      <c r="E800" s="143">
        <f>国際送料金額表!E800/2</f>
        <v>600.76499999999999</v>
      </c>
      <c r="F800" s="9"/>
    </row>
    <row r="801" spans="4:6" ht="14.5" customHeight="1">
      <c r="D801" s="13">
        <v>800</v>
      </c>
      <c r="E801" s="143">
        <f>国際送料金額表!E801/2</f>
        <v>602.41999999999996</v>
      </c>
      <c r="F801" s="9"/>
    </row>
    <row r="802" spans="4:6" ht="14.5" customHeight="1">
      <c r="D802" s="13">
        <v>801</v>
      </c>
      <c r="E802" s="143">
        <f>国際送料金額表!E802/2</f>
        <v>602.41999999999996</v>
      </c>
      <c r="F802" s="9"/>
    </row>
    <row r="803" spans="4:6" ht="14.5" customHeight="1">
      <c r="D803" s="13">
        <v>802</v>
      </c>
      <c r="E803" s="143">
        <f>国際送料金額表!E803/2</f>
        <v>604.07500000000005</v>
      </c>
      <c r="F803" s="9"/>
    </row>
    <row r="804" spans="4:6" ht="14.5" customHeight="1">
      <c r="D804" s="13">
        <v>803</v>
      </c>
      <c r="E804" s="143">
        <f>国際送料金額表!E804/2</f>
        <v>604.07500000000005</v>
      </c>
      <c r="F804" s="9"/>
    </row>
    <row r="805" spans="4:6" ht="14.5" customHeight="1">
      <c r="D805" s="13">
        <v>804</v>
      </c>
      <c r="E805" s="143">
        <f>国際送料金額表!E805/2</f>
        <v>605.73</v>
      </c>
      <c r="F805" s="9"/>
    </row>
    <row r="806" spans="4:6" ht="14.5" customHeight="1">
      <c r="D806" s="13">
        <v>805</v>
      </c>
      <c r="E806" s="143">
        <f>国際送料金額表!E806/2</f>
        <v>605.73</v>
      </c>
      <c r="F806" s="9"/>
    </row>
    <row r="807" spans="4:6" ht="14.5" customHeight="1">
      <c r="D807" s="13">
        <v>806</v>
      </c>
      <c r="E807" s="143">
        <f>国際送料金額表!E807/2</f>
        <v>605.73</v>
      </c>
      <c r="F807" s="9"/>
    </row>
    <row r="808" spans="4:6" ht="14.5" customHeight="1">
      <c r="D808" s="13">
        <v>807</v>
      </c>
      <c r="E808" s="143">
        <f>国際送料金額表!E808/2</f>
        <v>607.38499999999999</v>
      </c>
      <c r="F808" s="9"/>
    </row>
    <row r="809" spans="4:6" ht="14.5" customHeight="1">
      <c r="D809" s="13">
        <v>808</v>
      </c>
      <c r="E809" s="143">
        <f>国際送料金額表!E809/2</f>
        <v>607.38499999999999</v>
      </c>
      <c r="F809" s="9"/>
    </row>
    <row r="810" spans="4:6" ht="14.5" customHeight="1">
      <c r="D810" s="13">
        <v>809</v>
      </c>
      <c r="E810" s="143">
        <f>国際送料金額表!E810/2</f>
        <v>609.04</v>
      </c>
      <c r="F810" s="9"/>
    </row>
    <row r="811" spans="4:6" ht="14.5" customHeight="1">
      <c r="D811" s="13">
        <v>810</v>
      </c>
      <c r="E811" s="143">
        <f>国際送料金額表!E811/2</f>
        <v>609.04</v>
      </c>
      <c r="F811" s="9"/>
    </row>
    <row r="812" spans="4:6" ht="14.5" customHeight="1">
      <c r="D812" s="13">
        <v>811</v>
      </c>
      <c r="E812" s="143">
        <f>国際送料金額表!E812/2</f>
        <v>610.69500000000005</v>
      </c>
      <c r="F812" s="9"/>
    </row>
    <row r="813" spans="4:6" ht="14.5" customHeight="1">
      <c r="D813" s="13">
        <v>812</v>
      </c>
      <c r="E813" s="143">
        <f>国際送料金額表!E813/2</f>
        <v>610.69500000000005</v>
      </c>
      <c r="F813" s="9"/>
    </row>
    <row r="814" spans="4:6" ht="14.5" customHeight="1">
      <c r="D814" s="13">
        <v>813</v>
      </c>
      <c r="E814" s="143">
        <f>国際送料金額表!E814/2</f>
        <v>610.5</v>
      </c>
      <c r="F814" s="9"/>
    </row>
    <row r="815" spans="4:6" ht="14.5" customHeight="1">
      <c r="D815" s="13">
        <v>814</v>
      </c>
      <c r="E815" s="143">
        <f>国際送料金額表!E815/2</f>
        <v>610.5</v>
      </c>
      <c r="F815" s="9"/>
    </row>
    <row r="816" spans="4:6" ht="14.5" customHeight="1">
      <c r="D816" s="13">
        <v>815</v>
      </c>
      <c r="E816" s="143">
        <f>国際送料金額表!E816/2</f>
        <v>612.15</v>
      </c>
      <c r="F816" s="9"/>
    </row>
    <row r="817" spans="4:6" ht="14.5" customHeight="1">
      <c r="D817" s="13">
        <v>816</v>
      </c>
      <c r="E817" s="143">
        <f>国際送料金額表!E817/2</f>
        <v>612.15</v>
      </c>
      <c r="F817" s="9"/>
    </row>
    <row r="818" spans="4:6" ht="14.5" customHeight="1">
      <c r="D818" s="13">
        <v>817</v>
      </c>
      <c r="E818" s="143">
        <f>国際送料金額表!E818/2</f>
        <v>612.15</v>
      </c>
      <c r="F818" s="9"/>
    </row>
    <row r="819" spans="4:6" ht="14.5" customHeight="1">
      <c r="D819" s="13">
        <v>818</v>
      </c>
      <c r="E819" s="143">
        <f>国際送料金額表!E819/2</f>
        <v>613.79999999999995</v>
      </c>
      <c r="F819" s="9"/>
    </row>
    <row r="820" spans="4:6" ht="14.5" customHeight="1">
      <c r="D820" s="13">
        <v>819</v>
      </c>
      <c r="E820" s="143">
        <f>国際送料金額表!E820/2</f>
        <v>613.79999999999995</v>
      </c>
      <c r="F820" s="9"/>
    </row>
    <row r="821" spans="4:6" ht="14.5" customHeight="1">
      <c r="D821" s="13">
        <v>820</v>
      </c>
      <c r="E821" s="143">
        <f>国際送料金額表!E821/2</f>
        <v>615.45000000000005</v>
      </c>
      <c r="F821" s="9"/>
    </row>
    <row r="822" spans="4:6" ht="14.5" customHeight="1">
      <c r="D822" s="13">
        <v>821</v>
      </c>
      <c r="E822" s="143">
        <f>国際送料金額表!E822/2</f>
        <v>615.45000000000005</v>
      </c>
      <c r="F822" s="9"/>
    </row>
    <row r="823" spans="4:6" ht="14.5" customHeight="1">
      <c r="D823" s="13">
        <v>822</v>
      </c>
      <c r="E823" s="143">
        <f>国際送料金額表!E823/2</f>
        <v>617.1</v>
      </c>
      <c r="F823" s="9"/>
    </row>
    <row r="824" spans="4:6" ht="14.5" customHeight="1">
      <c r="D824" s="13">
        <v>823</v>
      </c>
      <c r="E824" s="143">
        <f>国際送料金額表!E824/2</f>
        <v>617.1</v>
      </c>
      <c r="F824" s="9"/>
    </row>
    <row r="825" spans="4:6" ht="14.5" customHeight="1">
      <c r="D825" s="13">
        <v>824</v>
      </c>
      <c r="E825" s="143">
        <f>国際送料金額表!E825/2</f>
        <v>618.75</v>
      </c>
      <c r="F825" s="9"/>
    </row>
    <row r="826" spans="4:6" ht="14.5" customHeight="1">
      <c r="D826" s="13">
        <v>825</v>
      </c>
      <c r="E826" s="143">
        <f>国際送料金額表!E826/2</f>
        <v>618.75</v>
      </c>
      <c r="F826" s="9"/>
    </row>
    <row r="827" spans="4:6" ht="14.5" customHeight="1">
      <c r="D827" s="13">
        <v>826</v>
      </c>
      <c r="E827" s="143">
        <f>国際送料金額表!E827/2</f>
        <v>620.4</v>
      </c>
      <c r="F827" s="9"/>
    </row>
    <row r="828" spans="4:6" ht="14.5" customHeight="1">
      <c r="D828" s="13">
        <v>827</v>
      </c>
      <c r="E828" s="143">
        <f>国際送料金額表!E828/2</f>
        <v>620.4</v>
      </c>
      <c r="F828" s="9"/>
    </row>
    <row r="829" spans="4:6" ht="14.5" customHeight="1">
      <c r="D829" s="13">
        <v>828</v>
      </c>
      <c r="E829" s="143">
        <f>国際送料金額表!E829/2</f>
        <v>620.4</v>
      </c>
      <c r="F829" s="9"/>
    </row>
    <row r="830" spans="4:6" ht="14.5" customHeight="1">
      <c r="D830" s="13">
        <v>829</v>
      </c>
      <c r="E830" s="143">
        <f>国際送料金額表!E830/2</f>
        <v>622.04999999999995</v>
      </c>
      <c r="F830" s="9"/>
    </row>
    <row r="831" spans="4:6" ht="14.5" customHeight="1">
      <c r="D831" s="13">
        <v>830</v>
      </c>
      <c r="E831" s="143">
        <f>国際送料金額表!E831/2</f>
        <v>622.04999999999995</v>
      </c>
      <c r="F831" s="9"/>
    </row>
    <row r="832" spans="4:6" ht="14.5" customHeight="1">
      <c r="D832" s="13">
        <v>831</v>
      </c>
      <c r="E832" s="143">
        <f>国際送料金額表!E832/2</f>
        <v>623.70000000000005</v>
      </c>
      <c r="F832" s="9"/>
    </row>
    <row r="833" spans="4:6" ht="14.5" customHeight="1">
      <c r="D833" s="13">
        <v>832</v>
      </c>
      <c r="E833" s="143">
        <f>国際送料金額表!E833/2</f>
        <v>623.70000000000005</v>
      </c>
      <c r="F833" s="9"/>
    </row>
    <row r="834" spans="4:6" ht="14.5" customHeight="1">
      <c r="D834" s="13">
        <v>833</v>
      </c>
      <c r="E834" s="143">
        <f>国際送料金額表!E834/2</f>
        <v>625.35</v>
      </c>
      <c r="F834" s="9"/>
    </row>
    <row r="835" spans="4:6" ht="14.5" customHeight="1">
      <c r="D835" s="13">
        <v>834</v>
      </c>
      <c r="E835" s="143">
        <f>国際送料金額表!E835/2</f>
        <v>625.35</v>
      </c>
      <c r="F835" s="9"/>
    </row>
    <row r="836" spans="4:6" ht="14.5" customHeight="1">
      <c r="D836" s="13">
        <v>835</v>
      </c>
      <c r="E836" s="143">
        <f>国際送料金額表!E836/2</f>
        <v>625.1</v>
      </c>
      <c r="F836" s="9"/>
    </row>
    <row r="837" spans="4:6" ht="14.5" customHeight="1">
      <c r="D837" s="13">
        <v>836</v>
      </c>
      <c r="E837" s="143">
        <f>国際送料金額表!E837/2</f>
        <v>625.1</v>
      </c>
      <c r="F837" s="9"/>
    </row>
    <row r="838" spans="4:6" ht="14.5" customHeight="1">
      <c r="D838" s="13">
        <v>837</v>
      </c>
      <c r="E838" s="143">
        <f>国際送料金額表!E838/2</f>
        <v>625.1</v>
      </c>
      <c r="F838" s="9"/>
    </row>
    <row r="839" spans="4:6" ht="14.5" customHeight="1">
      <c r="D839" s="13">
        <v>838</v>
      </c>
      <c r="E839" s="143">
        <f>国際送料金額表!E839/2</f>
        <v>626.745</v>
      </c>
      <c r="F839" s="9"/>
    </row>
    <row r="840" spans="4:6" ht="14.5" customHeight="1">
      <c r="D840" s="13">
        <v>839</v>
      </c>
      <c r="E840" s="143">
        <f>国際送料金額表!E840/2</f>
        <v>626.745</v>
      </c>
      <c r="F840" s="9"/>
    </row>
    <row r="841" spans="4:6" ht="14.5" customHeight="1">
      <c r="D841" s="13">
        <v>840</v>
      </c>
      <c r="E841" s="143">
        <f>国際送料金額表!E841/2</f>
        <v>628.39</v>
      </c>
      <c r="F841" s="9"/>
    </row>
    <row r="842" spans="4:6" ht="14.5" customHeight="1">
      <c r="D842" s="13">
        <v>841</v>
      </c>
      <c r="E842" s="143">
        <f>国際送料金額表!E842/2</f>
        <v>628.39</v>
      </c>
      <c r="F842" s="9"/>
    </row>
    <row r="843" spans="4:6" ht="14.5" customHeight="1">
      <c r="D843" s="13">
        <v>842</v>
      </c>
      <c r="E843" s="143">
        <f>国際送料金額表!E843/2</f>
        <v>630.03499999999997</v>
      </c>
      <c r="F843" s="9"/>
    </row>
    <row r="844" spans="4:6" ht="14.5" customHeight="1">
      <c r="D844" s="13">
        <v>843</v>
      </c>
      <c r="E844" s="143">
        <f>国際送料金額表!E844/2</f>
        <v>630.03499999999997</v>
      </c>
      <c r="F844" s="9"/>
    </row>
    <row r="845" spans="4:6" ht="14.5" customHeight="1">
      <c r="D845" s="13">
        <v>844</v>
      </c>
      <c r="E845" s="143">
        <f>国際送料金額表!E845/2</f>
        <v>631.67999999999995</v>
      </c>
      <c r="F845" s="9"/>
    </row>
    <row r="846" spans="4:6" ht="14.5" customHeight="1">
      <c r="D846" s="13">
        <v>845</v>
      </c>
      <c r="E846" s="143">
        <f>国際送料金額表!E846/2</f>
        <v>631.67999999999995</v>
      </c>
      <c r="F846" s="9"/>
    </row>
    <row r="847" spans="4:6" ht="14.5" customHeight="1">
      <c r="D847" s="13">
        <v>846</v>
      </c>
      <c r="E847" s="143">
        <f>国際送料金額表!E847/2</f>
        <v>633.32500000000005</v>
      </c>
      <c r="F847" s="9"/>
    </row>
    <row r="848" spans="4:6" ht="14.5" customHeight="1">
      <c r="D848" s="13">
        <v>847</v>
      </c>
      <c r="E848" s="143">
        <f>国際送料金額表!E848/2</f>
        <v>633.32500000000005</v>
      </c>
      <c r="F848" s="9"/>
    </row>
    <row r="849" spans="4:6" ht="14.5" customHeight="1">
      <c r="D849" s="13">
        <v>848</v>
      </c>
      <c r="E849" s="143">
        <f>国際送料金額表!E849/2</f>
        <v>633.32500000000005</v>
      </c>
      <c r="F849" s="9"/>
    </row>
    <row r="850" spans="4:6" ht="14.5" customHeight="1">
      <c r="D850" s="13">
        <v>849</v>
      </c>
      <c r="E850" s="143">
        <f>国際送料金額表!E850/2</f>
        <v>634.97</v>
      </c>
      <c r="F850" s="9"/>
    </row>
    <row r="851" spans="4:6" ht="14.5" customHeight="1">
      <c r="D851" s="13">
        <v>850</v>
      </c>
      <c r="E851" s="143">
        <f>国際送料金額表!E851/2</f>
        <v>634.97</v>
      </c>
      <c r="F851" s="9"/>
    </row>
    <row r="852" spans="4:6" ht="14.5" customHeight="1">
      <c r="D852" s="13">
        <v>851</v>
      </c>
      <c r="E852" s="143">
        <f>国際送料金額表!E852/2</f>
        <v>636.61500000000001</v>
      </c>
      <c r="F852" s="9"/>
    </row>
    <row r="853" spans="4:6" ht="14.5" customHeight="1">
      <c r="D853" s="13">
        <v>852</v>
      </c>
      <c r="E853" s="143">
        <f>国際送料金額表!E853/2</f>
        <v>636.61500000000001</v>
      </c>
      <c r="F853" s="9"/>
    </row>
    <row r="854" spans="4:6" ht="14.5" customHeight="1">
      <c r="D854" s="13">
        <v>853</v>
      </c>
      <c r="E854" s="143">
        <f>国際送料金額表!E854/2</f>
        <v>638.26</v>
      </c>
      <c r="F854" s="9"/>
    </row>
    <row r="855" spans="4:6" ht="14.5" customHeight="1">
      <c r="D855" s="13">
        <v>854</v>
      </c>
      <c r="E855" s="143">
        <f>国際送料金額表!E855/2</f>
        <v>638.26</v>
      </c>
      <c r="F855" s="9"/>
    </row>
    <row r="856" spans="4:6" ht="14.5" customHeight="1">
      <c r="D856" s="13">
        <v>855</v>
      </c>
      <c r="E856" s="143">
        <f>国際送料金額表!E856/2</f>
        <v>639.90499999999997</v>
      </c>
      <c r="F856" s="9"/>
    </row>
    <row r="857" spans="4:6" ht="14.5" customHeight="1">
      <c r="D857" s="13">
        <v>856</v>
      </c>
      <c r="E857" s="143">
        <f>国際送料金額表!E857/2</f>
        <v>639.90499999999997</v>
      </c>
      <c r="F857" s="9"/>
    </row>
    <row r="858" spans="4:6" ht="14.5" customHeight="1">
      <c r="D858" s="13">
        <v>857</v>
      </c>
      <c r="E858" s="143">
        <f>国際送料金額表!E858/2</f>
        <v>639.6</v>
      </c>
      <c r="F858" s="9"/>
    </row>
    <row r="859" spans="4:6" ht="14.5" customHeight="1">
      <c r="D859" s="13">
        <v>858</v>
      </c>
      <c r="E859" s="143">
        <f>国際送料金額表!E859/2</f>
        <v>639.6</v>
      </c>
      <c r="F859" s="9"/>
    </row>
    <row r="860" spans="4:6" ht="14.5" customHeight="1">
      <c r="D860" s="13">
        <v>859</v>
      </c>
      <c r="E860" s="143">
        <f>国際送料金額表!E860/2</f>
        <v>639.6</v>
      </c>
      <c r="F860" s="9"/>
    </row>
    <row r="861" spans="4:6" ht="14.5" customHeight="1">
      <c r="D861" s="13">
        <v>860</v>
      </c>
      <c r="E861" s="143">
        <f>国際送料金額表!E861/2</f>
        <v>641.24</v>
      </c>
      <c r="F861" s="9"/>
    </row>
    <row r="862" spans="4:6" ht="14.5" customHeight="1">
      <c r="D862" s="13">
        <v>861</v>
      </c>
      <c r="E862" s="143">
        <f>国際送料金額表!E862/2</f>
        <v>641.24</v>
      </c>
      <c r="F862" s="9"/>
    </row>
    <row r="863" spans="4:6" ht="14.5" customHeight="1">
      <c r="D863" s="13">
        <v>862</v>
      </c>
      <c r="E863" s="143">
        <f>国際送料金額表!E863/2</f>
        <v>642.88</v>
      </c>
      <c r="F863" s="9"/>
    </row>
    <row r="864" spans="4:6" ht="14.5" customHeight="1">
      <c r="D864" s="13">
        <v>863</v>
      </c>
      <c r="E864" s="143">
        <f>国際送料金額表!E864/2</f>
        <v>642.88</v>
      </c>
      <c r="F864" s="9"/>
    </row>
    <row r="865" spans="4:6" ht="14.5" customHeight="1">
      <c r="D865" s="13">
        <v>864</v>
      </c>
      <c r="E865" s="143">
        <f>国際送料金額表!E865/2</f>
        <v>644.52</v>
      </c>
      <c r="F865" s="9"/>
    </row>
    <row r="866" spans="4:6" ht="14.5" customHeight="1">
      <c r="D866" s="13">
        <v>865</v>
      </c>
      <c r="E866" s="143">
        <f>国際送料金額表!E866/2</f>
        <v>644.52</v>
      </c>
      <c r="F866" s="9"/>
    </row>
    <row r="867" spans="4:6" ht="14.5" customHeight="1">
      <c r="D867" s="13">
        <v>866</v>
      </c>
      <c r="E867" s="143">
        <f>国際送料金額表!E867/2</f>
        <v>646.16</v>
      </c>
      <c r="F867" s="9"/>
    </row>
    <row r="868" spans="4:6" ht="14.5" customHeight="1">
      <c r="D868" s="13">
        <v>867</v>
      </c>
      <c r="E868" s="143">
        <f>国際送料金額表!E868/2</f>
        <v>646.16</v>
      </c>
      <c r="F868" s="9"/>
    </row>
    <row r="869" spans="4:6" ht="14.5" customHeight="1">
      <c r="D869" s="13">
        <v>868</v>
      </c>
      <c r="E869" s="143">
        <f>国際送料金額表!E869/2</f>
        <v>647.79999999999995</v>
      </c>
      <c r="F869" s="9"/>
    </row>
    <row r="870" spans="4:6" ht="14.5" customHeight="1">
      <c r="D870" s="13">
        <v>869</v>
      </c>
      <c r="E870" s="143">
        <f>国際送料金額表!E870/2</f>
        <v>647.79999999999995</v>
      </c>
      <c r="F870" s="9"/>
    </row>
    <row r="871" spans="4:6" ht="14.5" customHeight="1">
      <c r="D871" s="13">
        <v>870</v>
      </c>
      <c r="E871" s="143">
        <f>国際送料金額表!E871/2</f>
        <v>647.79999999999995</v>
      </c>
      <c r="F871" s="9"/>
    </row>
    <row r="872" spans="4:6" ht="14.5" customHeight="1">
      <c r="D872" s="13">
        <v>871</v>
      </c>
      <c r="E872" s="143">
        <f>国際送料金額表!E872/2</f>
        <v>649.44000000000005</v>
      </c>
      <c r="F872" s="9"/>
    </row>
    <row r="873" spans="4:6" ht="14.5" customHeight="1">
      <c r="D873" s="13">
        <v>872</v>
      </c>
      <c r="E873" s="143">
        <f>国際送料金額表!E873/2</f>
        <v>649.44000000000005</v>
      </c>
      <c r="F873" s="9"/>
    </row>
    <row r="874" spans="4:6" ht="14.5" customHeight="1">
      <c r="D874" s="13">
        <v>873</v>
      </c>
      <c r="E874" s="143">
        <f>国際送料金額表!E874/2</f>
        <v>651.08000000000004</v>
      </c>
      <c r="F874" s="9"/>
    </row>
    <row r="875" spans="4:6" ht="14.5" customHeight="1">
      <c r="D875" s="13">
        <v>874</v>
      </c>
      <c r="E875" s="143">
        <f>国際送料金額表!E875/2</f>
        <v>651.08000000000004</v>
      </c>
      <c r="F875" s="9"/>
    </row>
    <row r="876" spans="4:6" ht="14.5" customHeight="1">
      <c r="D876" s="13">
        <v>875</v>
      </c>
      <c r="E876" s="143">
        <f>国際送料金額表!E876/2</f>
        <v>652.72</v>
      </c>
      <c r="F876" s="9"/>
    </row>
    <row r="877" spans="4:6" ht="14.5" customHeight="1">
      <c r="D877" s="13">
        <v>876</v>
      </c>
      <c r="E877" s="143">
        <f>国際送料金額表!E877/2</f>
        <v>652.72</v>
      </c>
      <c r="F877" s="9"/>
    </row>
    <row r="878" spans="4:6" ht="14.5" customHeight="1">
      <c r="D878" s="13">
        <v>877</v>
      </c>
      <c r="E878" s="143">
        <f>国際送料金額表!E878/2</f>
        <v>654.36</v>
      </c>
      <c r="F878" s="9"/>
    </row>
    <row r="879" spans="4:6" ht="14.5" customHeight="1">
      <c r="D879" s="13">
        <v>878</v>
      </c>
      <c r="E879" s="143">
        <f>国際送料金額表!E879/2</f>
        <v>654.36</v>
      </c>
      <c r="F879" s="9"/>
    </row>
    <row r="880" spans="4:6" ht="14.5" customHeight="1">
      <c r="D880" s="13">
        <v>879</v>
      </c>
      <c r="E880" s="143">
        <f>国際送料金額表!E880/2</f>
        <v>654</v>
      </c>
      <c r="F880" s="9"/>
    </row>
    <row r="881" spans="4:6" ht="14.5" customHeight="1">
      <c r="D881" s="13">
        <v>880</v>
      </c>
      <c r="E881" s="143">
        <f>国際送料金額表!E881/2</f>
        <v>654</v>
      </c>
      <c r="F881" s="9"/>
    </row>
    <row r="882" spans="4:6" ht="14.5" customHeight="1">
      <c r="D882" s="13">
        <v>881</v>
      </c>
      <c r="E882" s="143">
        <f>国際送料金額表!E882/2</f>
        <v>654</v>
      </c>
      <c r="F882" s="9"/>
    </row>
    <row r="883" spans="4:6" ht="14.5" customHeight="1">
      <c r="D883" s="13">
        <v>882</v>
      </c>
      <c r="E883" s="143">
        <f>国際送料金額表!E883/2</f>
        <v>655.63499999999999</v>
      </c>
      <c r="F883" s="9"/>
    </row>
    <row r="884" spans="4:6" ht="14.5" customHeight="1">
      <c r="D884" s="13">
        <v>883</v>
      </c>
      <c r="E884" s="143">
        <f>国際送料金額表!E884/2</f>
        <v>655.63499999999999</v>
      </c>
      <c r="F884" s="9"/>
    </row>
    <row r="885" spans="4:6" ht="14.5" customHeight="1">
      <c r="D885" s="13">
        <v>884</v>
      </c>
      <c r="E885" s="143">
        <f>国際送料金額表!E885/2</f>
        <v>657.27</v>
      </c>
      <c r="F885" s="9"/>
    </row>
    <row r="886" spans="4:6" ht="14.5" customHeight="1">
      <c r="D886" s="13">
        <v>885</v>
      </c>
      <c r="E886" s="143">
        <f>国際送料金額表!E886/2</f>
        <v>657.27</v>
      </c>
      <c r="F886" s="9"/>
    </row>
    <row r="887" spans="4:6" ht="14.5" customHeight="1">
      <c r="D887" s="13">
        <v>886</v>
      </c>
      <c r="E887" s="143">
        <f>国際送料金額表!E887/2</f>
        <v>658.90499999999997</v>
      </c>
      <c r="F887" s="9"/>
    </row>
    <row r="888" spans="4:6" ht="14.5" customHeight="1">
      <c r="D888" s="13">
        <v>887</v>
      </c>
      <c r="E888" s="143">
        <f>国際送料金額表!E888/2</f>
        <v>658.90499999999997</v>
      </c>
      <c r="F888" s="9"/>
    </row>
    <row r="889" spans="4:6" ht="14.5" customHeight="1">
      <c r="D889" s="13">
        <v>888</v>
      </c>
      <c r="E889" s="143">
        <f>国際送料金額表!E889/2</f>
        <v>660.54</v>
      </c>
      <c r="F889" s="9"/>
    </row>
    <row r="890" spans="4:6" ht="14.5" customHeight="1">
      <c r="D890" s="13">
        <v>889</v>
      </c>
      <c r="E890" s="143">
        <f>国際送料金額表!E890/2</f>
        <v>660.54</v>
      </c>
      <c r="F890" s="9"/>
    </row>
    <row r="891" spans="4:6" ht="14.5" customHeight="1">
      <c r="D891" s="13">
        <v>890</v>
      </c>
      <c r="E891" s="143">
        <f>国際送料金額表!E891/2</f>
        <v>662.17499999999995</v>
      </c>
      <c r="F891" s="9"/>
    </row>
    <row r="892" spans="4:6" ht="14.5" customHeight="1">
      <c r="D892" s="13">
        <v>891</v>
      </c>
      <c r="E892" s="143">
        <f>国際送料金額表!E892/2</f>
        <v>662.17499999999995</v>
      </c>
      <c r="F892" s="9"/>
    </row>
    <row r="893" spans="4:6" ht="14.5" customHeight="1">
      <c r="D893" s="13">
        <v>892</v>
      </c>
      <c r="E893" s="143">
        <f>国際送料金額表!E893/2</f>
        <v>662.17499999999995</v>
      </c>
      <c r="F893" s="9"/>
    </row>
    <row r="894" spans="4:6" ht="14.5" customHeight="1">
      <c r="D894" s="13">
        <v>893</v>
      </c>
      <c r="E894" s="143">
        <f>国際送料金額表!E894/2</f>
        <v>663.81</v>
      </c>
      <c r="F894" s="9"/>
    </row>
    <row r="895" spans="4:6" ht="14.5" customHeight="1">
      <c r="D895" s="13">
        <v>894</v>
      </c>
      <c r="E895" s="143">
        <f>国際送料金額表!E895/2</f>
        <v>663.81</v>
      </c>
      <c r="F895" s="9"/>
    </row>
    <row r="896" spans="4:6" ht="14.5" customHeight="1">
      <c r="D896" s="13">
        <v>895</v>
      </c>
      <c r="E896" s="143">
        <f>国際送料金額表!E896/2</f>
        <v>665.44500000000005</v>
      </c>
      <c r="F896" s="9"/>
    </row>
    <row r="897" spans="4:6" ht="14.5" customHeight="1">
      <c r="D897" s="13">
        <v>896</v>
      </c>
      <c r="E897" s="143">
        <f>国際送料金額表!E897/2</f>
        <v>665.44500000000005</v>
      </c>
      <c r="F897" s="9"/>
    </row>
    <row r="898" spans="4:6" ht="14.5" customHeight="1">
      <c r="D898" s="13">
        <v>897</v>
      </c>
      <c r="E898" s="143">
        <f>国際送料金額表!E898/2</f>
        <v>667.08</v>
      </c>
      <c r="F898" s="9"/>
    </row>
    <row r="899" spans="4:6" ht="14.5" customHeight="1">
      <c r="D899" s="13">
        <v>898</v>
      </c>
      <c r="E899" s="143">
        <f>国際送料金額表!E899/2</f>
        <v>667.08</v>
      </c>
      <c r="F899" s="9"/>
    </row>
    <row r="900" spans="4:6" ht="14.5" customHeight="1">
      <c r="D900" s="13">
        <v>899</v>
      </c>
      <c r="E900" s="143">
        <f>国際送料金額表!E900/2</f>
        <v>668.71500000000003</v>
      </c>
      <c r="F900" s="9"/>
    </row>
    <row r="901" spans="4:6" ht="14.5" customHeight="1">
      <c r="D901" s="13">
        <v>900</v>
      </c>
      <c r="E901" s="143">
        <f>国際送料金額表!E901/2</f>
        <v>668.71500000000003</v>
      </c>
      <c r="F901" s="9"/>
    </row>
    <row r="902" spans="4:6" ht="14.5" customHeight="1">
      <c r="D902" s="13">
        <v>901</v>
      </c>
      <c r="E902" s="143">
        <f>国際送料金額表!E902/2</f>
        <v>668.3</v>
      </c>
      <c r="F902" s="9"/>
    </row>
    <row r="903" spans="4:6" ht="14.5" customHeight="1">
      <c r="D903" s="13">
        <v>902</v>
      </c>
      <c r="E903" s="143">
        <f>国際送料金額表!E903/2</f>
        <v>668.3</v>
      </c>
      <c r="F903" s="9"/>
    </row>
    <row r="904" spans="4:6" ht="14.5" customHeight="1">
      <c r="D904" s="13">
        <v>903</v>
      </c>
      <c r="E904" s="143">
        <f>国際送料金額表!E904/2</f>
        <v>668.3</v>
      </c>
      <c r="F904" s="9"/>
    </row>
    <row r="905" spans="4:6" ht="14.5" customHeight="1">
      <c r="D905" s="13">
        <v>904</v>
      </c>
      <c r="E905" s="143">
        <f>国際送料金額表!E905/2</f>
        <v>669.93</v>
      </c>
      <c r="F905" s="9"/>
    </row>
    <row r="906" spans="4:6" ht="14.5" customHeight="1">
      <c r="D906" s="13">
        <v>905</v>
      </c>
      <c r="E906" s="143">
        <f>国際送料金額表!E906/2</f>
        <v>669.93</v>
      </c>
      <c r="F906" s="9"/>
    </row>
    <row r="907" spans="4:6" ht="14.5" customHeight="1">
      <c r="D907" s="13">
        <v>906</v>
      </c>
      <c r="E907" s="143">
        <f>国際送料金額表!E907/2</f>
        <v>671.56</v>
      </c>
      <c r="F907" s="9"/>
    </row>
    <row r="908" spans="4:6" ht="14.5" customHeight="1">
      <c r="D908" s="13">
        <v>907</v>
      </c>
      <c r="E908" s="143">
        <f>国際送料金額表!E908/2</f>
        <v>671.56</v>
      </c>
      <c r="F908" s="9"/>
    </row>
    <row r="909" spans="4:6" ht="14.5" customHeight="1">
      <c r="D909" s="13">
        <v>908</v>
      </c>
      <c r="E909" s="143">
        <f>国際送料金額表!E909/2</f>
        <v>673.19</v>
      </c>
      <c r="F909" s="9"/>
    </row>
    <row r="910" spans="4:6" ht="14.5" customHeight="1">
      <c r="D910" s="13">
        <v>909</v>
      </c>
      <c r="E910" s="143">
        <f>国際送料金額表!E910/2</f>
        <v>673.19</v>
      </c>
      <c r="F910" s="9"/>
    </row>
    <row r="911" spans="4:6" ht="14.5" customHeight="1">
      <c r="D911" s="13">
        <v>910</v>
      </c>
      <c r="E911" s="143">
        <f>国際送料金額表!E911/2</f>
        <v>674.82</v>
      </c>
      <c r="F911" s="9"/>
    </row>
    <row r="912" spans="4:6" ht="14.5" customHeight="1">
      <c r="D912" s="13">
        <v>911</v>
      </c>
      <c r="E912" s="143">
        <f>国際送料金額表!E912/2</f>
        <v>674.82</v>
      </c>
      <c r="F912" s="9"/>
    </row>
    <row r="913" spans="4:6" ht="14.5" customHeight="1">
      <c r="D913" s="13">
        <v>912</v>
      </c>
      <c r="E913" s="143">
        <f>国際送料金額表!E913/2</f>
        <v>676.45</v>
      </c>
      <c r="F913" s="9"/>
    </row>
    <row r="914" spans="4:6" ht="14.5" customHeight="1">
      <c r="D914" s="13">
        <v>913</v>
      </c>
      <c r="E914" s="143">
        <f>国際送料金額表!E914/2</f>
        <v>676.45</v>
      </c>
      <c r="F914" s="9"/>
    </row>
    <row r="915" spans="4:6" ht="14.5" customHeight="1">
      <c r="D915" s="13">
        <v>914</v>
      </c>
      <c r="E915" s="143">
        <f>国際送料金額表!E915/2</f>
        <v>676.45</v>
      </c>
      <c r="F915" s="9"/>
    </row>
    <row r="916" spans="4:6" ht="14.5" customHeight="1">
      <c r="D916" s="13">
        <v>915</v>
      </c>
      <c r="E916" s="143">
        <f>国際送料金額表!E916/2</f>
        <v>678.08</v>
      </c>
      <c r="F916" s="9"/>
    </row>
    <row r="917" spans="4:6" ht="14.5" customHeight="1">
      <c r="D917" s="13">
        <v>916</v>
      </c>
      <c r="E917" s="143">
        <f>国際送料金額表!E917/2</f>
        <v>678.08</v>
      </c>
      <c r="F917" s="9"/>
    </row>
    <row r="918" spans="4:6" ht="14.5" customHeight="1">
      <c r="D918" s="13">
        <v>917</v>
      </c>
      <c r="E918" s="143">
        <f>国際送料金額表!E918/2</f>
        <v>679.71</v>
      </c>
      <c r="F918" s="9"/>
    </row>
    <row r="919" spans="4:6" ht="14.5" customHeight="1">
      <c r="D919" s="13">
        <v>918</v>
      </c>
      <c r="E919" s="143">
        <f>国際送料金額表!E919/2</f>
        <v>679.71</v>
      </c>
      <c r="F919" s="9"/>
    </row>
    <row r="920" spans="4:6" ht="14.5" customHeight="1">
      <c r="D920" s="13">
        <v>919</v>
      </c>
      <c r="E920" s="143">
        <f>国際送料金額表!E920/2</f>
        <v>681.34</v>
      </c>
      <c r="F920" s="9"/>
    </row>
    <row r="921" spans="4:6" ht="14.5" customHeight="1">
      <c r="D921" s="13">
        <v>920</v>
      </c>
      <c r="E921" s="143">
        <f>国際送料金額表!E921/2</f>
        <v>681.34</v>
      </c>
      <c r="F921" s="9"/>
    </row>
    <row r="922" spans="4:6" ht="14.5" customHeight="1">
      <c r="D922" s="13">
        <v>921</v>
      </c>
      <c r="E922" s="143">
        <f>国際送料金額表!E922/2</f>
        <v>682.97</v>
      </c>
      <c r="F922" s="9"/>
    </row>
    <row r="923" spans="4:6" ht="14.5" customHeight="1">
      <c r="D923" s="13">
        <v>922</v>
      </c>
      <c r="E923" s="143">
        <f>国際送料金額表!E923/2</f>
        <v>682.97</v>
      </c>
      <c r="F923" s="9"/>
    </row>
    <row r="924" spans="4:6" ht="14.5" customHeight="1">
      <c r="D924" s="13">
        <v>923</v>
      </c>
      <c r="E924" s="143">
        <f>国際送料金額表!E924/2</f>
        <v>682.5</v>
      </c>
      <c r="F924" s="9"/>
    </row>
    <row r="925" spans="4:6" ht="14.5" customHeight="1">
      <c r="D925" s="13">
        <v>924</v>
      </c>
      <c r="E925" s="143">
        <f>国際送料金額表!E925/2</f>
        <v>682.5</v>
      </c>
      <c r="F925" s="9"/>
    </row>
    <row r="926" spans="4:6" ht="14.5" customHeight="1">
      <c r="D926" s="13">
        <v>925</v>
      </c>
      <c r="E926" s="143">
        <f>国際送料金額表!E926/2</f>
        <v>682.5</v>
      </c>
      <c r="F926" s="9"/>
    </row>
    <row r="927" spans="4:6" ht="14.5" customHeight="1">
      <c r="D927" s="13">
        <v>926</v>
      </c>
      <c r="E927" s="143">
        <f>国際送料金額表!E927/2</f>
        <v>684.125</v>
      </c>
      <c r="F927" s="9"/>
    </row>
    <row r="928" spans="4:6" ht="14.5" customHeight="1">
      <c r="D928" s="13">
        <v>927</v>
      </c>
      <c r="E928" s="143">
        <f>国際送料金額表!E928/2</f>
        <v>684.125</v>
      </c>
      <c r="F928" s="9"/>
    </row>
    <row r="929" spans="4:6" ht="14.5" customHeight="1">
      <c r="D929" s="13">
        <v>928</v>
      </c>
      <c r="E929" s="143">
        <f>国際送料金額表!E929/2</f>
        <v>685.75</v>
      </c>
      <c r="F929" s="9"/>
    </row>
    <row r="930" spans="4:6" ht="14.5" customHeight="1">
      <c r="D930" s="13">
        <v>929</v>
      </c>
      <c r="E930" s="143">
        <f>国際送料金額表!E930/2</f>
        <v>685.75</v>
      </c>
      <c r="F930" s="9"/>
    </row>
    <row r="931" spans="4:6" ht="14.5" customHeight="1">
      <c r="D931" s="13">
        <v>930</v>
      </c>
      <c r="E931" s="143">
        <f>国際送料金額表!E931/2</f>
        <v>687.375</v>
      </c>
      <c r="F931" s="9"/>
    </row>
    <row r="932" spans="4:6" ht="14.5" customHeight="1">
      <c r="D932" s="13">
        <v>931</v>
      </c>
      <c r="E932" s="143">
        <f>国際送料金額表!E932/2</f>
        <v>687.375</v>
      </c>
      <c r="F932" s="9"/>
    </row>
    <row r="933" spans="4:6" ht="14.5" customHeight="1">
      <c r="D933" s="13">
        <v>932</v>
      </c>
      <c r="E933" s="143">
        <f>国際送料金額表!E933/2</f>
        <v>689</v>
      </c>
      <c r="F933" s="9"/>
    </row>
    <row r="934" spans="4:6" ht="14.5" customHeight="1">
      <c r="D934" s="13">
        <v>933</v>
      </c>
      <c r="E934" s="143">
        <f>国際送料金額表!E934/2</f>
        <v>689</v>
      </c>
      <c r="F934" s="9"/>
    </row>
    <row r="935" spans="4:6" ht="14.5" customHeight="1">
      <c r="D935" s="13">
        <v>934</v>
      </c>
      <c r="E935" s="143">
        <f>国際送料金額表!E935/2</f>
        <v>690.625</v>
      </c>
      <c r="F935" s="9"/>
    </row>
    <row r="936" spans="4:6" ht="14.5" customHeight="1">
      <c r="D936" s="13">
        <v>935</v>
      </c>
      <c r="E936" s="143">
        <f>国際送料金額表!E936/2</f>
        <v>690.625</v>
      </c>
      <c r="F936" s="9"/>
    </row>
    <row r="937" spans="4:6" ht="14.5" customHeight="1">
      <c r="D937" s="13">
        <v>936</v>
      </c>
      <c r="E937" s="143">
        <f>国際送料金額表!E937/2</f>
        <v>690.625</v>
      </c>
      <c r="F937" s="9"/>
    </row>
    <row r="938" spans="4:6" ht="14.5" customHeight="1">
      <c r="D938" s="13">
        <v>937</v>
      </c>
      <c r="E938" s="143">
        <f>国際送料金額表!E938/2</f>
        <v>692.25</v>
      </c>
      <c r="F938" s="9"/>
    </row>
    <row r="939" spans="4:6" ht="14.5" customHeight="1">
      <c r="D939" s="13">
        <v>938</v>
      </c>
      <c r="E939" s="143">
        <f>国際送料金額表!E939/2</f>
        <v>692.25</v>
      </c>
      <c r="F939" s="9"/>
    </row>
    <row r="940" spans="4:6" ht="14.5" customHeight="1">
      <c r="D940" s="13">
        <v>939</v>
      </c>
      <c r="E940" s="143">
        <f>国際送料金額表!E940/2</f>
        <v>693.875</v>
      </c>
      <c r="F940" s="9"/>
    </row>
    <row r="941" spans="4:6" ht="14.5" customHeight="1">
      <c r="D941" s="13">
        <v>940</v>
      </c>
      <c r="E941" s="143">
        <f>国際送料金額表!E941/2</f>
        <v>693.875</v>
      </c>
      <c r="F941" s="9"/>
    </row>
    <row r="942" spans="4:6" ht="14.5" customHeight="1">
      <c r="D942" s="13">
        <v>941</v>
      </c>
      <c r="E942" s="143">
        <f>国際送料金額表!E942/2</f>
        <v>695.5</v>
      </c>
      <c r="F942" s="9"/>
    </row>
    <row r="943" spans="4:6" ht="14.5" customHeight="1">
      <c r="D943" s="13">
        <v>942</v>
      </c>
      <c r="E943" s="143">
        <f>国際送料金額表!E943/2</f>
        <v>695.5</v>
      </c>
      <c r="F943" s="9"/>
    </row>
    <row r="944" spans="4:6" ht="14.5" customHeight="1">
      <c r="D944" s="13">
        <v>943</v>
      </c>
      <c r="E944" s="143">
        <f>国際送料金額表!E944/2</f>
        <v>697.125</v>
      </c>
      <c r="F944" s="9"/>
    </row>
    <row r="945" spans="4:6" ht="14.5" customHeight="1">
      <c r="D945" s="13">
        <v>944</v>
      </c>
      <c r="E945" s="143">
        <f>国際送料金額表!E945/2</f>
        <v>697.125</v>
      </c>
      <c r="F945" s="9"/>
    </row>
    <row r="946" spans="4:6" ht="14.5" customHeight="1">
      <c r="D946" s="13">
        <v>945</v>
      </c>
      <c r="E946" s="143">
        <f>国際送料金額表!E946/2</f>
        <v>696.6</v>
      </c>
      <c r="F946" s="9"/>
    </row>
    <row r="947" spans="4:6" ht="14.5" customHeight="1">
      <c r="D947" s="13">
        <v>946</v>
      </c>
      <c r="E947" s="143">
        <f>国際送料金額表!E947/2</f>
        <v>696.6</v>
      </c>
      <c r="F947" s="9"/>
    </row>
    <row r="948" spans="4:6" ht="14.5" customHeight="1">
      <c r="D948" s="13">
        <v>947</v>
      </c>
      <c r="E948" s="143">
        <f>国際送料金額表!E948/2</f>
        <v>696.6</v>
      </c>
      <c r="F948" s="9"/>
    </row>
    <row r="949" spans="4:6" ht="14.5" customHeight="1">
      <c r="D949" s="13">
        <v>948</v>
      </c>
      <c r="E949" s="143">
        <f>国際送料金額表!E949/2</f>
        <v>698.22</v>
      </c>
      <c r="F949" s="9"/>
    </row>
    <row r="950" spans="4:6" ht="14.5" customHeight="1">
      <c r="D950" s="13">
        <v>949</v>
      </c>
      <c r="E950" s="143">
        <f>国際送料金額表!E950/2</f>
        <v>698.22</v>
      </c>
      <c r="F950" s="9"/>
    </row>
    <row r="951" spans="4:6" ht="14.5" customHeight="1">
      <c r="D951" s="13">
        <v>950</v>
      </c>
      <c r="E951" s="143">
        <f>国際送料金額表!E951/2</f>
        <v>699.84</v>
      </c>
      <c r="F951" s="9"/>
    </row>
    <row r="952" spans="4:6" ht="14.5" customHeight="1">
      <c r="D952" s="13">
        <v>951</v>
      </c>
      <c r="E952" s="143">
        <f>国際送料金額表!E952/2</f>
        <v>699.84</v>
      </c>
      <c r="F952" s="9"/>
    </row>
    <row r="953" spans="4:6" ht="14.5" customHeight="1">
      <c r="D953" s="13">
        <v>952</v>
      </c>
      <c r="E953" s="143">
        <f>国際送料金額表!E953/2</f>
        <v>701.46</v>
      </c>
      <c r="F953" s="9"/>
    </row>
    <row r="954" spans="4:6" ht="14.5" customHeight="1">
      <c r="D954" s="13">
        <v>953</v>
      </c>
      <c r="E954" s="143">
        <f>国際送料金額表!E954/2</f>
        <v>701.46</v>
      </c>
      <c r="F954" s="9"/>
    </row>
    <row r="955" spans="4:6" ht="14.5" customHeight="1">
      <c r="D955" s="13">
        <v>954</v>
      </c>
      <c r="E955" s="143">
        <f>国際送料金額表!E955/2</f>
        <v>703.08</v>
      </c>
      <c r="F955" s="9"/>
    </row>
    <row r="956" spans="4:6" ht="14.5" customHeight="1">
      <c r="D956" s="13">
        <v>955</v>
      </c>
      <c r="E956" s="143">
        <f>国際送料金額表!E956/2</f>
        <v>703.08</v>
      </c>
      <c r="F956" s="9"/>
    </row>
    <row r="957" spans="4:6" ht="14.5" customHeight="1">
      <c r="D957" s="13">
        <v>956</v>
      </c>
      <c r="E957" s="143">
        <f>国際送料金額表!E957/2</f>
        <v>704.7</v>
      </c>
      <c r="F957" s="9"/>
    </row>
    <row r="958" spans="4:6" ht="14.5" customHeight="1">
      <c r="D958" s="13">
        <v>957</v>
      </c>
      <c r="E958" s="143">
        <f>国際送料金額表!E958/2</f>
        <v>704.7</v>
      </c>
      <c r="F958" s="9"/>
    </row>
    <row r="959" spans="4:6" ht="14.5" customHeight="1">
      <c r="D959" s="13">
        <v>958</v>
      </c>
      <c r="E959" s="143">
        <f>国際送料金額表!E959/2</f>
        <v>704.7</v>
      </c>
      <c r="F959" s="9"/>
    </row>
    <row r="960" spans="4:6" ht="14.5" customHeight="1">
      <c r="D960" s="13">
        <v>959</v>
      </c>
      <c r="E960" s="143">
        <f>国際送料金額表!E960/2</f>
        <v>706.32</v>
      </c>
      <c r="F960" s="9"/>
    </row>
    <row r="961" spans="4:6" ht="14.5" customHeight="1">
      <c r="D961" s="13">
        <v>960</v>
      </c>
      <c r="E961" s="143">
        <f>国際送料金額表!E961/2</f>
        <v>706.32</v>
      </c>
      <c r="F961" s="9"/>
    </row>
    <row r="962" spans="4:6" ht="14.5" customHeight="1">
      <c r="D962" s="13">
        <v>961</v>
      </c>
      <c r="E962" s="143">
        <f>国際送料金額表!E962/2</f>
        <v>707.94</v>
      </c>
      <c r="F962" s="9"/>
    </row>
    <row r="963" spans="4:6" ht="14.5" customHeight="1">
      <c r="D963" s="13">
        <v>962</v>
      </c>
      <c r="E963" s="143">
        <f>国際送料金額表!E963/2</f>
        <v>707.94</v>
      </c>
      <c r="F963" s="9"/>
    </row>
    <row r="964" spans="4:6" ht="14.5" customHeight="1">
      <c r="D964" s="13">
        <v>963</v>
      </c>
      <c r="E964" s="143">
        <f>国際送料金額表!E964/2</f>
        <v>709.56</v>
      </c>
      <c r="F964" s="9"/>
    </row>
    <row r="965" spans="4:6" ht="14.5" customHeight="1">
      <c r="D965" s="13">
        <v>964</v>
      </c>
      <c r="E965" s="143">
        <f>国際送料金額表!E965/2</f>
        <v>709.56</v>
      </c>
      <c r="F965" s="9"/>
    </row>
    <row r="966" spans="4:6" ht="14.5" customHeight="1">
      <c r="D966" s="13">
        <v>965</v>
      </c>
      <c r="E966" s="143">
        <f>国際送料金額表!E966/2</f>
        <v>711.18</v>
      </c>
      <c r="F966" s="9"/>
    </row>
    <row r="967" spans="4:6" ht="14.5" customHeight="1">
      <c r="D967" s="13">
        <v>966</v>
      </c>
      <c r="E967" s="143">
        <f>国際送料金額表!E967/2</f>
        <v>711.18</v>
      </c>
      <c r="F967" s="9"/>
    </row>
    <row r="968" spans="4:6" ht="14.5" customHeight="1">
      <c r="D968" s="13">
        <v>967</v>
      </c>
      <c r="E968" s="143">
        <f>国際送料金額表!E968/2</f>
        <v>710.6</v>
      </c>
      <c r="F968" s="9"/>
    </row>
    <row r="969" spans="4:6" ht="14.5" customHeight="1">
      <c r="D969" s="13">
        <v>968</v>
      </c>
      <c r="E969" s="143">
        <f>国際送料金額表!E969/2</f>
        <v>710.6</v>
      </c>
      <c r="F969" s="9"/>
    </row>
    <row r="970" spans="4:6" ht="14.5" customHeight="1">
      <c r="D970" s="13">
        <v>969</v>
      </c>
      <c r="E970" s="143">
        <f>国際送料金額表!E970/2</f>
        <v>710.6</v>
      </c>
      <c r="F970" s="9"/>
    </row>
    <row r="971" spans="4:6" ht="14.5" customHeight="1">
      <c r="D971" s="13">
        <v>970</v>
      </c>
      <c r="E971" s="143">
        <f>国際送料金額表!E971/2</f>
        <v>712.21500000000003</v>
      </c>
      <c r="F971" s="9"/>
    </row>
    <row r="972" spans="4:6" ht="14.5" customHeight="1">
      <c r="D972" s="13">
        <v>971</v>
      </c>
      <c r="E972" s="143">
        <f>国際送料金額表!E972/2</f>
        <v>712.21500000000003</v>
      </c>
      <c r="F972" s="9"/>
    </row>
    <row r="973" spans="4:6" ht="14.5" customHeight="1">
      <c r="D973" s="13">
        <v>972</v>
      </c>
      <c r="E973" s="143">
        <f>国際送料金額表!E973/2</f>
        <v>713.83</v>
      </c>
      <c r="F973" s="9"/>
    </row>
    <row r="974" spans="4:6" ht="14.5" customHeight="1">
      <c r="D974" s="13">
        <v>973</v>
      </c>
      <c r="E974" s="143">
        <f>国際送料金額表!E974/2</f>
        <v>713.83</v>
      </c>
      <c r="F974" s="9"/>
    </row>
    <row r="975" spans="4:6" ht="14.5" customHeight="1">
      <c r="D975" s="13">
        <v>974</v>
      </c>
      <c r="E975" s="143">
        <f>国際送料金額表!E975/2</f>
        <v>715.44500000000005</v>
      </c>
      <c r="F975" s="9"/>
    </row>
    <row r="976" spans="4:6" ht="14.5" customHeight="1">
      <c r="D976" s="13">
        <v>975</v>
      </c>
      <c r="E976" s="143">
        <f>国際送料金額表!E976/2</f>
        <v>715.44500000000005</v>
      </c>
      <c r="F976" s="9"/>
    </row>
    <row r="977" spans="4:6" ht="14.5" customHeight="1">
      <c r="D977" s="13">
        <v>976</v>
      </c>
      <c r="E977" s="143">
        <f>国際送料金額表!E977/2</f>
        <v>717.06</v>
      </c>
      <c r="F977" s="9"/>
    </row>
    <row r="978" spans="4:6" ht="14.5" customHeight="1">
      <c r="D978" s="13">
        <v>977</v>
      </c>
      <c r="E978" s="143">
        <f>国際送料金額表!E978/2</f>
        <v>717.06</v>
      </c>
      <c r="F978" s="9"/>
    </row>
    <row r="979" spans="4:6" ht="14.5" customHeight="1">
      <c r="D979" s="13">
        <v>978</v>
      </c>
      <c r="E979" s="143">
        <f>国際送料金額表!E979/2</f>
        <v>718.67499999999995</v>
      </c>
      <c r="F979" s="9"/>
    </row>
    <row r="980" spans="4:6" ht="14.5" customHeight="1">
      <c r="D980" s="13">
        <v>979</v>
      </c>
      <c r="E980" s="143">
        <f>国際送料金額表!E980/2</f>
        <v>718.67499999999995</v>
      </c>
      <c r="F980" s="9"/>
    </row>
    <row r="981" spans="4:6" ht="14.5" customHeight="1">
      <c r="D981" s="13">
        <v>980</v>
      </c>
      <c r="E981" s="143">
        <f>国際送料金額表!E981/2</f>
        <v>718.67499999999995</v>
      </c>
      <c r="F981" s="9"/>
    </row>
    <row r="982" spans="4:6" ht="14.5" customHeight="1">
      <c r="D982" s="13">
        <v>981</v>
      </c>
      <c r="E982" s="143">
        <f>国際送料金額表!E982/2</f>
        <v>720.29</v>
      </c>
      <c r="F982" s="9"/>
    </row>
    <row r="983" spans="4:6" ht="14.5" customHeight="1">
      <c r="D983" s="13">
        <v>982</v>
      </c>
      <c r="E983" s="143">
        <f>国際送料金額表!E983/2</f>
        <v>720.29</v>
      </c>
      <c r="F983" s="9"/>
    </row>
    <row r="984" spans="4:6" ht="14.5" customHeight="1">
      <c r="D984" s="13">
        <v>983</v>
      </c>
      <c r="E984" s="143">
        <f>国際送料金額表!E984/2</f>
        <v>721.90499999999997</v>
      </c>
      <c r="F984" s="9"/>
    </row>
    <row r="985" spans="4:6" ht="14.5" customHeight="1">
      <c r="D985" s="13">
        <v>984</v>
      </c>
      <c r="E985" s="143">
        <f>国際送料金額表!E985/2</f>
        <v>721.90499999999997</v>
      </c>
      <c r="F985" s="9"/>
    </row>
    <row r="986" spans="4:6" ht="14.5" customHeight="1">
      <c r="D986" s="13">
        <v>985</v>
      </c>
      <c r="E986" s="143">
        <f>国際送料金額表!E986/2</f>
        <v>723.52</v>
      </c>
      <c r="F986" s="9"/>
    </row>
    <row r="987" spans="4:6" ht="14.5" customHeight="1">
      <c r="D987" s="13">
        <v>986</v>
      </c>
      <c r="E987" s="143">
        <f>国際送料金額表!E987/2</f>
        <v>723.52</v>
      </c>
      <c r="F987" s="9"/>
    </row>
    <row r="988" spans="4:6" ht="14.5" customHeight="1">
      <c r="D988" s="13">
        <v>987</v>
      </c>
      <c r="E988" s="143">
        <f>国際送料金額表!E988/2</f>
        <v>725.13499999999999</v>
      </c>
      <c r="F988" s="9"/>
    </row>
    <row r="989" spans="4:6" ht="14.5" customHeight="1">
      <c r="D989" s="13">
        <v>988</v>
      </c>
      <c r="E989" s="143">
        <f>国際送料金額表!E989/2</f>
        <v>725.13499999999999</v>
      </c>
      <c r="F989" s="9"/>
    </row>
    <row r="990" spans="4:6" ht="14.5" customHeight="1">
      <c r="D990" s="13">
        <v>989</v>
      </c>
      <c r="E990" s="143">
        <f>国際送料金額表!E990/2</f>
        <v>724.5</v>
      </c>
      <c r="F990" s="9"/>
    </row>
    <row r="991" spans="4:6" ht="14.5" customHeight="1">
      <c r="D991" s="13">
        <v>990</v>
      </c>
      <c r="E991" s="143">
        <f>国際送料金額表!E991/2</f>
        <v>724.5</v>
      </c>
      <c r="F991" s="9"/>
    </row>
    <row r="992" spans="4:6" ht="14.5" customHeight="1">
      <c r="D992" s="13">
        <v>991</v>
      </c>
      <c r="E992" s="143">
        <f>国際送料金額表!E992/2</f>
        <v>724.5</v>
      </c>
      <c r="F992" s="9"/>
    </row>
    <row r="993" spans="4:6" ht="14.5" customHeight="1">
      <c r="D993" s="13">
        <v>992</v>
      </c>
      <c r="E993" s="143">
        <f>国際送料金額表!E993/2</f>
        <v>726.11</v>
      </c>
      <c r="F993" s="9"/>
    </row>
    <row r="994" spans="4:6" ht="14.5" customHeight="1">
      <c r="D994" s="13">
        <v>993</v>
      </c>
      <c r="E994" s="143">
        <f>国際送料金額表!E994/2</f>
        <v>726.11</v>
      </c>
      <c r="F994" s="9"/>
    </row>
    <row r="995" spans="4:6" ht="14.5" customHeight="1">
      <c r="D995" s="13">
        <v>994</v>
      </c>
      <c r="E995" s="143">
        <f>国際送料金額表!E995/2</f>
        <v>727.72</v>
      </c>
      <c r="F995" s="9"/>
    </row>
    <row r="996" spans="4:6" ht="14.5" customHeight="1">
      <c r="D996" s="13">
        <v>995</v>
      </c>
      <c r="E996" s="143">
        <f>国際送料金額表!E996/2</f>
        <v>727.72</v>
      </c>
      <c r="F996" s="9"/>
    </row>
    <row r="997" spans="4:6" ht="14.5" customHeight="1">
      <c r="D997" s="13">
        <v>996</v>
      </c>
      <c r="E997" s="143">
        <f>国際送料金額表!E997/2</f>
        <v>729.33</v>
      </c>
      <c r="F997" s="9"/>
    </row>
    <row r="998" spans="4:6" ht="14.5" customHeight="1">
      <c r="D998" s="13">
        <v>997</v>
      </c>
      <c r="E998" s="143">
        <f>国際送料金額表!E998/2</f>
        <v>729.33</v>
      </c>
      <c r="F998" s="9"/>
    </row>
    <row r="999" spans="4:6" ht="14.5" customHeight="1">
      <c r="D999" s="13">
        <v>998</v>
      </c>
      <c r="E999" s="143">
        <f>国際送料金額表!E999/2</f>
        <v>730.94</v>
      </c>
      <c r="F999" s="9"/>
    </row>
    <row r="1000" spans="4:6" ht="14.5" customHeight="1" thickBot="1">
      <c r="D1000" s="15">
        <v>999</v>
      </c>
      <c r="E1000" s="143">
        <f>国際送料金額表!E1000/2</f>
        <v>730.94</v>
      </c>
      <c r="F1000" s="9"/>
    </row>
    <row r="1001" spans="4:6" ht="14.5" customHeight="1">
      <c r="D1001" s="3">
        <v>1000</v>
      </c>
      <c r="E1001" s="143">
        <f>国際送料金額表!E1001/2</f>
        <v>730.94</v>
      </c>
    </row>
    <row r="1002" spans="4:6" ht="14.5" customHeight="1">
      <c r="D1002" s="3">
        <v>1001</v>
      </c>
      <c r="F1002" s="3">
        <v>3.99</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74F9-FBE7-414D-84CC-6F882DA23905}">
  <sheetPr codeName="Sheet3">
    <tabColor theme="1"/>
  </sheetPr>
  <dimension ref="A1:E1609"/>
  <sheetViews>
    <sheetView workbookViewId="0">
      <selection activeCell="E1" sqref="E1"/>
    </sheetView>
  </sheetViews>
  <sheetFormatPr baseColWidth="10" defaultColWidth="8.7109375" defaultRowHeight="18"/>
  <cols>
    <col min="1" max="1" width="12.5703125" style="86" bestFit="1" customWidth="1"/>
  </cols>
  <sheetData>
    <row r="1" spans="1:5">
      <c r="A1" s="87" t="s">
        <v>60</v>
      </c>
      <c r="B1" t="b">
        <v>1</v>
      </c>
      <c r="C1" s="92" t="str">
        <f>出荷依頼申込書!E78</f>
        <v>00500</v>
      </c>
      <c r="D1" t="str">
        <f>LEFT(C1,5)</f>
        <v>00500</v>
      </c>
      <c r="E1" t="b">
        <f>VLOOKUP(D1,A1:B1609,2,FALSE)</f>
        <v>1</v>
      </c>
    </row>
    <row r="2" spans="1:5">
      <c r="A2" s="87" t="s">
        <v>61</v>
      </c>
      <c r="B2" t="b">
        <v>1</v>
      </c>
    </row>
    <row r="3" spans="1:5">
      <c r="A3" s="86" t="s">
        <v>62</v>
      </c>
      <c r="B3" t="b">
        <v>1</v>
      </c>
    </row>
    <row r="4" spans="1:5">
      <c r="A4" s="86" t="s">
        <v>63</v>
      </c>
      <c r="B4" t="b">
        <v>1</v>
      </c>
    </row>
    <row r="5" spans="1:5">
      <c r="A5" s="86" t="s">
        <v>59</v>
      </c>
      <c r="B5" t="b">
        <v>1</v>
      </c>
    </row>
    <row r="6" spans="1:5">
      <c r="A6" s="86" t="s">
        <v>64</v>
      </c>
      <c r="B6" t="b">
        <v>1</v>
      </c>
    </row>
    <row r="7" spans="1:5">
      <c r="A7" s="86" t="s">
        <v>65</v>
      </c>
      <c r="B7" t="b">
        <v>1</v>
      </c>
    </row>
    <row r="8" spans="1:5">
      <c r="A8" s="86" t="s">
        <v>66</v>
      </c>
      <c r="B8" t="b">
        <v>1</v>
      </c>
    </row>
    <row r="9" spans="1:5">
      <c r="A9" s="86" t="s">
        <v>67</v>
      </c>
      <c r="B9" t="b">
        <v>1</v>
      </c>
    </row>
    <row r="10" spans="1:5">
      <c r="A10" s="86" t="s">
        <v>68</v>
      </c>
      <c r="B10" t="b">
        <v>1</v>
      </c>
    </row>
    <row r="11" spans="1:5">
      <c r="A11" s="86" t="s">
        <v>69</v>
      </c>
      <c r="B11" t="b">
        <v>1</v>
      </c>
    </row>
    <row r="12" spans="1:5">
      <c r="A12" s="86" t="s">
        <v>70</v>
      </c>
      <c r="B12" t="b">
        <v>1</v>
      </c>
    </row>
    <row r="13" spans="1:5">
      <c r="A13" s="86" t="s">
        <v>71</v>
      </c>
      <c r="B13" t="b">
        <v>1</v>
      </c>
    </row>
    <row r="14" spans="1:5">
      <c r="A14" s="86" t="s">
        <v>72</v>
      </c>
      <c r="B14" t="b">
        <v>1</v>
      </c>
    </row>
    <row r="15" spans="1:5">
      <c r="A15" s="86" t="s">
        <v>73</v>
      </c>
      <c r="B15" t="b">
        <v>1</v>
      </c>
    </row>
    <row r="16" spans="1:5">
      <c r="A16" s="86" t="s">
        <v>74</v>
      </c>
      <c r="B16" t="b">
        <v>1</v>
      </c>
    </row>
    <row r="17" spans="1:2">
      <c r="A17" s="86" t="s">
        <v>75</v>
      </c>
      <c r="B17" t="b">
        <v>1</v>
      </c>
    </row>
    <row r="18" spans="1:2">
      <c r="A18" s="86" t="s">
        <v>76</v>
      </c>
      <c r="B18" t="b">
        <v>1</v>
      </c>
    </row>
    <row r="19" spans="1:2">
      <c r="A19" s="86" t="s">
        <v>77</v>
      </c>
      <c r="B19" t="b">
        <v>1</v>
      </c>
    </row>
    <row r="20" spans="1:2">
      <c r="A20" s="86" t="s">
        <v>78</v>
      </c>
      <c r="B20" t="b">
        <v>1</v>
      </c>
    </row>
    <row r="21" spans="1:2">
      <c r="A21" s="86" t="s">
        <v>79</v>
      </c>
      <c r="B21" t="b">
        <v>1</v>
      </c>
    </row>
    <row r="22" spans="1:2">
      <c r="A22" s="86" t="s">
        <v>80</v>
      </c>
      <c r="B22" t="b">
        <v>1</v>
      </c>
    </row>
    <row r="23" spans="1:2">
      <c r="A23" s="86" t="s">
        <v>81</v>
      </c>
      <c r="B23" t="b">
        <v>1</v>
      </c>
    </row>
    <row r="24" spans="1:2">
      <c r="A24" s="86" t="s">
        <v>82</v>
      </c>
      <c r="B24" t="b">
        <v>1</v>
      </c>
    </row>
    <row r="25" spans="1:2">
      <c r="A25" s="86" t="s">
        <v>83</v>
      </c>
      <c r="B25" t="b">
        <v>1</v>
      </c>
    </row>
    <row r="26" spans="1:2">
      <c r="A26" s="86" t="s">
        <v>84</v>
      </c>
      <c r="B26" t="b">
        <v>1</v>
      </c>
    </row>
    <row r="27" spans="1:2">
      <c r="A27" s="86" t="s">
        <v>85</v>
      </c>
      <c r="B27" t="b">
        <v>1</v>
      </c>
    </row>
    <row r="28" spans="1:2">
      <c r="A28" s="86" t="s">
        <v>86</v>
      </c>
      <c r="B28" t="b">
        <v>1</v>
      </c>
    </row>
    <row r="29" spans="1:2">
      <c r="A29" s="86" t="s">
        <v>87</v>
      </c>
      <c r="B29" t="b">
        <v>1</v>
      </c>
    </row>
    <row r="30" spans="1:2">
      <c r="A30" s="86" t="s">
        <v>88</v>
      </c>
      <c r="B30" t="b">
        <v>1</v>
      </c>
    </row>
    <row r="31" spans="1:2">
      <c r="A31" s="86" t="s">
        <v>89</v>
      </c>
      <c r="B31" t="b">
        <v>1</v>
      </c>
    </row>
    <row r="32" spans="1:2">
      <c r="A32" s="86" t="s">
        <v>90</v>
      </c>
      <c r="B32" t="b">
        <v>1</v>
      </c>
    </row>
    <row r="33" spans="1:2">
      <c r="A33" s="86" t="s">
        <v>91</v>
      </c>
      <c r="B33" t="b">
        <v>1</v>
      </c>
    </row>
    <row r="34" spans="1:2">
      <c r="A34" s="86" t="s">
        <v>92</v>
      </c>
      <c r="B34" t="b">
        <v>1</v>
      </c>
    </row>
    <row r="35" spans="1:2">
      <c r="A35" s="86" t="s">
        <v>93</v>
      </c>
      <c r="B35" t="b">
        <v>1</v>
      </c>
    </row>
    <row r="36" spans="1:2">
      <c r="A36" s="86" t="s">
        <v>94</v>
      </c>
      <c r="B36" t="b">
        <v>1</v>
      </c>
    </row>
    <row r="37" spans="1:2">
      <c r="A37" s="86" t="s">
        <v>95</v>
      </c>
      <c r="B37" t="b">
        <v>1</v>
      </c>
    </row>
    <row r="38" spans="1:2">
      <c r="A38" s="86" t="s">
        <v>96</v>
      </c>
      <c r="B38" t="b">
        <v>1</v>
      </c>
    </row>
    <row r="39" spans="1:2">
      <c r="A39" s="86" t="s">
        <v>97</v>
      </c>
      <c r="B39" t="b">
        <v>1</v>
      </c>
    </row>
    <row r="40" spans="1:2">
      <c r="A40" s="86" t="s">
        <v>98</v>
      </c>
      <c r="B40" t="b">
        <v>1</v>
      </c>
    </row>
    <row r="41" spans="1:2">
      <c r="A41" s="86" t="s">
        <v>99</v>
      </c>
      <c r="B41" t="b">
        <v>1</v>
      </c>
    </row>
    <row r="42" spans="1:2">
      <c r="A42" s="86" t="s">
        <v>100</v>
      </c>
      <c r="B42" t="b">
        <v>1</v>
      </c>
    </row>
    <row r="43" spans="1:2">
      <c r="A43" s="86" t="s">
        <v>101</v>
      </c>
      <c r="B43" t="b">
        <v>1</v>
      </c>
    </row>
    <row r="44" spans="1:2">
      <c r="A44" s="86" t="s">
        <v>102</v>
      </c>
      <c r="B44" t="b">
        <v>1</v>
      </c>
    </row>
    <row r="45" spans="1:2">
      <c r="A45" s="86" t="s">
        <v>103</v>
      </c>
      <c r="B45" t="b">
        <v>1</v>
      </c>
    </row>
    <row r="46" spans="1:2">
      <c r="A46" s="86" t="s">
        <v>104</v>
      </c>
      <c r="B46" t="b">
        <v>1</v>
      </c>
    </row>
    <row r="47" spans="1:2">
      <c r="A47" s="86" t="s">
        <v>105</v>
      </c>
      <c r="B47" t="b">
        <v>1</v>
      </c>
    </row>
    <row r="48" spans="1:2">
      <c r="A48" s="86" t="s">
        <v>106</v>
      </c>
      <c r="B48" t="b">
        <v>1</v>
      </c>
    </row>
    <row r="49" spans="1:2">
      <c r="A49" s="86" t="s">
        <v>107</v>
      </c>
      <c r="B49" t="b">
        <v>1</v>
      </c>
    </row>
    <row r="50" spans="1:2">
      <c r="A50" s="86" t="s">
        <v>108</v>
      </c>
      <c r="B50" t="b">
        <v>1</v>
      </c>
    </row>
    <row r="51" spans="1:2">
      <c r="A51" s="86" t="s">
        <v>109</v>
      </c>
      <c r="B51" t="b">
        <v>1</v>
      </c>
    </row>
    <row r="52" spans="1:2">
      <c r="A52" s="86" t="s">
        <v>110</v>
      </c>
      <c r="B52" t="b">
        <v>1</v>
      </c>
    </row>
    <row r="53" spans="1:2">
      <c r="A53" s="86" t="s">
        <v>111</v>
      </c>
      <c r="B53" t="b">
        <v>1</v>
      </c>
    </row>
    <row r="54" spans="1:2">
      <c r="A54" s="86" t="s">
        <v>112</v>
      </c>
      <c r="B54" t="b">
        <v>1</v>
      </c>
    </row>
    <row r="55" spans="1:2">
      <c r="A55" s="86" t="s">
        <v>113</v>
      </c>
      <c r="B55" t="b">
        <v>1</v>
      </c>
    </row>
    <row r="56" spans="1:2">
      <c r="A56" s="86" t="s">
        <v>114</v>
      </c>
      <c r="B56" t="b">
        <v>1</v>
      </c>
    </row>
    <row r="57" spans="1:2">
      <c r="A57" s="86" t="s">
        <v>115</v>
      </c>
      <c r="B57" t="b">
        <v>1</v>
      </c>
    </row>
    <row r="58" spans="1:2">
      <c r="A58" s="86" t="s">
        <v>116</v>
      </c>
      <c r="B58" t="b">
        <v>1</v>
      </c>
    </row>
    <row r="59" spans="1:2">
      <c r="A59" s="86" t="s">
        <v>117</v>
      </c>
      <c r="B59" t="b">
        <v>1</v>
      </c>
    </row>
    <row r="60" spans="1:2">
      <c r="A60" s="86" t="s">
        <v>118</v>
      </c>
      <c r="B60" t="b">
        <v>1</v>
      </c>
    </row>
    <row r="61" spans="1:2">
      <c r="A61" s="86" t="s">
        <v>119</v>
      </c>
      <c r="B61" t="b">
        <v>1</v>
      </c>
    </row>
    <row r="62" spans="1:2">
      <c r="A62" s="86" t="s">
        <v>120</v>
      </c>
      <c r="B62" t="b">
        <v>1</v>
      </c>
    </row>
    <row r="63" spans="1:2">
      <c r="A63" s="86" t="s">
        <v>121</v>
      </c>
      <c r="B63" t="b">
        <v>1</v>
      </c>
    </row>
    <row r="64" spans="1:2">
      <c r="A64" s="86" t="s">
        <v>122</v>
      </c>
      <c r="B64" t="b">
        <v>1</v>
      </c>
    </row>
    <row r="65" spans="1:2">
      <c r="A65" s="86" t="s">
        <v>123</v>
      </c>
      <c r="B65" t="b">
        <v>1</v>
      </c>
    </row>
    <row r="66" spans="1:2">
      <c r="A66" s="86" t="s">
        <v>124</v>
      </c>
      <c r="B66" t="b">
        <v>1</v>
      </c>
    </row>
    <row r="67" spans="1:2">
      <c r="A67" s="86" t="s">
        <v>125</v>
      </c>
      <c r="B67" t="b">
        <v>1</v>
      </c>
    </row>
    <row r="68" spans="1:2">
      <c r="A68" s="86" t="s">
        <v>126</v>
      </c>
      <c r="B68" t="b">
        <v>1</v>
      </c>
    </row>
    <row r="69" spans="1:2">
      <c r="A69" s="86" t="s">
        <v>127</v>
      </c>
      <c r="B69" t="b">
        <v>1</v>
      </c>
    </row>
    <row r="70" spans="1:2">
      <c r="A70" s="86" t="s">
        <v>128</v>
      </c>
      <c r="B70" t="b">
        <v>1</v>
      </c>
    </row>
    <row r="71" spans="1:2">
      <c r="A71" s="86" t="s">
        <v>129</v>
      </c>
      <c r="B71" t="b">
        <v>1</v>
      </c>
    </row>
    <row r="72" spans="1:2">
      <c r="A72" s="86" t="s">
        <v>130</v>
      </c>
      <c r="B72" t="b">
        <v>1</v>
      </c>
    </row>
    <row r="73" spans="1:2">
      <c r="A73" s="86" t="s">
        <v>131</v>
      </c>
      <c r="B73" t="b">
        <v>1</v>
      </c>
    </row>
    <row r="74" spans="1:2">
      <c r="A74" s="86" t="s">
        <v>132</v>
      </c>
      <c r="B74" t="b">
        <v>1</v>
      </c>
    </row>
    <row r="75" spans="1:2">
      <c r="A75" s="86" t="s">
        <v>133</v>
      </c>
      <c r="B75" t="b">
        <v>1</v>
      </c>
    </row>
    <row r="76" spans="1:2">
      <c r="A76" s="86" t="s">
        <v>134</v>
      </c>
      <c r="B76" t="b">
        <v>1</v>
      </c>
    </row>
    <row r="77" spans="1:2">
      <c r="A77" s="86" t="s">
        <v>135</v>
      </c>
      <c r="B77" t="b">
        <v>1</v>
      </c>
    </row>
    <row r="78" spans="1:2">
      <c r="A78" s="86" t="s">
        <v>136</v>
      </c>
      <c r="B78" t="b">
        <v>1</v>
      </c>
    </row>
    <row r="79" spans="1:2">
      <c r="A79" s="86" t="s">
        <v>137</v>
      </c>
      <c r="B79" t="b">
        <v>1</v>
      </c>
    </row>
    <row r="80" spans="1:2">
      <c r="A80" s="86" t="s">
        <v>138</v>
      </c>
      <c r="B80" t="b">
        <v>1</v>
      </c>
    </row>
    <row r="81" spans="1:2">
      <c r="A81" s="86" t="s">
        <v>139</v>
      </c>
      <c r="B81" t="b">
        <v>1</v>
      </c>
    </row>
    <row r="82" spans="1:2">
      <c r="A82" s="86" t="s">
        <v>140</v>
      </c>
      <c r="B82" t="b">
        <v>1</v>
      </c>
    </row>
    <row r="83" spans="1:2">
      <c r="A83" s="86" t="s">
        <v>141</v>
      </c>
      <c r="B83" t="b">
        <v>1</v>
      </c>
    </row>
    <row r="84" spans="1:2">
      <c r="A84" s="86" t="s">
        <v>142</v>
      </c>
      <c r="B84" t="b">
        <v>1</v>
      </c>
    </row>
    <row r="85" spans="1:2">
      <c r="A85" s="86" t="s">
        <v>143</v>
      </c>
      <c r="B85" t="b">
        <v>1</v>
      </c>
    </row>
    <row r="86" spans="1:2">
      <c r="A86" s="86" t="s">
        <v>144</v>
      </c>
      <c r="B86" t="b">
        <v>1</v>
      </c>
    </row>
    <row r="87" spans="1:2">
      <c r="A87" s="86" t="s">
        <v>145</v>
      </c>
      <c r="B87" t="b">
        <v>1</v>
      </c>
    </row>
    <row r="88" spans="1:2">
      <c r="A88" s="86" t="s">
        <v>146</v>
      </c>
      <c r="B88" t="b">
        <v>1</v>
      </c>
    </row>
    <row r="89" spans="1:2">
      <c r="A89" s="86" t="s">
        <v>147</v>
      </c>
      <c r="B89" t="b">
        <v>1</v>
      </c>
    </row>
    <row r="90" spans="1:2">
      <c r="A90" s="86" t="s">
        <v>148</v>
      </c>
      <c r="B90" t="b">
        <v>1</v>
      </c>
    </row>
    <row r="91" spans="1:2">
      <c r="A91" s="86" t="s">
        <v>149</v>
      </c>
      <c r="B91" t="b">
        <v>1</v>
      </c>
    </row>
    <row r="92" spans="1:2">
      <c r="A92" s="86" t="s">
        <v>150</v>
      </c>
      <c r="B92" t="b">
        <v>1</v>
      </c>
    </row>
    <row r="93" spans="1:2">
      <c r="A93" s="86" t="s">
        <v>151</v>
      </c>
      <c r="B93" t="b">
        <v>1</v>
      </c>
    </row>
    <row r="94" spans="1:2">
      <c r="A94" s="86" t="s">
        <v>152</v>
      </c>
      <c r="B94" t="b">
        <v>1</v>
      </c>
    </row>
    <row r="95" spans="1:2">
      <c r="A95" s="86" t="s">
        <v>153</v>
      </c>
      <c r="B95" t="b">
        <v>1</v>
      </c>
    </row>
    <row r="96" spans="1:2">
      <c r="A96" s="86" t="s">
        <v>154</v>
      </c>
      <c r="B96" t="b">
        <v>1</v>
      </c>
    </row>
    <row r="97" spans="1:2">
      <c r="A97" s="86" t="s">
        <v>155</v>
      </c>
      <c r="B97" t="b">
        <v>1</v>
      </c>
    </row>
    <row r="98" spans="1:2">
      <c r="A98" s="86" t="s">
        <v>156</v>
      </c>
      <c r="B98" t="b">
        <v>1</v>
      </c>
    </row>
    <row r="99" spans="1:2">
      <c r="A99" s="86" t="s">
        <v>157</v>
      </c>
      <c r="B99" t="b">
        <v>1</v>
      </c>
    </row>
    <row r="100" spans="1:2">
      <c r="A100" s="86" t="s">
        <v>158</v>
      </c>
      <c r="B100" t="b">
        <v>1</v>
      </c>
    </row>
    <row r="101" spans="1:2">
      <c r="A101" s="86" t="s">
        <v>159</v>
      </c>
      <c r="B101" t="b">
        <v>1</v>
      </c>
    </row>
    <row r="102" spans="1:2">
      <c r="A102" s="86" t="s">
        <v>160</v>
      </c>
      <c r="B102" t="b">
        <v>1</v>
      </c>
    </row>
    <row r="103" spans="1:2">
      <c r="A103" s="86" t="s">
        <v>161</v>
      </c>
      <c r="B103" t="b">
        <v>1</v>
      </c>
    </row>
    <row r="104" spans="1:2">
      <c r="A104" s="86" t="s">
        <v>162</v>
      </c>
      <c r="B104" t="b">
        <v>1</v>
      </c>
    </row>
    <row r="105" spans="1:2">
      <c r="A105" s="86" t="s">
        <v>163</v>
      </c>
      <c r="B105" t="b">
        <v>1</v>
      </c>
    </row>
    <row r="106" spans="1:2">
      <c r="A106" s="86" t="s">
        <v>164</v>
      </c>
      <c r="B106" t="b">
        <v>1</v>
      </c>
    </row>
    <row r="107" spans="1:2">
      <c r="A107" s="86" t="s">
        <v>165</v>
      </c>
      <c r="B107" t="b">
        <v>1</v>
      </c>
    </row>
    <row r="108" spans="1:2">
      <c r="A108" s="86" t="s">
        <v>166</v>
      </c>
      <c r="B108" t="b">
        <v>1</v>
      </c>
    </row>
    <row r="109" spans="1:2">
      <c r="A109" s="86" t="s">
        <v>167</v>
      </c>
      <c r="B109" t="b">
        <v>1</v>
      </c>
    </row>
    <row r="110" spans="1:2">
      <c r="A110" s="86" t="s">
        <v>168</v>
      </c>
      <c r="B110" t="b">
        <v>1</v>
      </c>
    </row>
    <row r="111" spans="1:2">
      <c r="A111" s="86" t="s">
        <v>169</v>
      </c>
      <c r="B111" t="b">
        <v>1</v>
      </c>
    </row>
    <row r="112" spans="1:2">
      <c r="A112" s="86" t="s">
        <v>170</v>
      </c>
      <c r="B112" t="b">
        <v>1</v>
      </c>
    </row>
    <row r="113" spans="1:2">
      <c r="A113" s="86" t="s">
        <v>171</v>
      </c>
      <c r="B113" t="b">
        <v>1</v>
      </c>
    </row>
    <row r="114" spans="1:2">
      <c r="A114" s="86" t="s">
        <v>172</v>
      </c>
      <c r="B114" t="b">
        <v>1</v>
      </c>
    </row>
    <row r="115" spans="1:2">
      <c r="A115" s="86" t="s">
        <v>173</v>
      </c>
      <c r="B115" t="b">
        <v>1</v>
      </c>
    </row>
    <row r="116" spans="1:2">
      <c r="A116" s="86" t="s">
        <v>174</v>
      </c>
      <c r="B116" t="b">
        <v>1</v>
      </c>
    </row>
    <row r="117" spans="1:2">
      <c r="A117" s="86" t="s">
        <v>175</v>
      </c>
      <c r="B117" t="b">
        <v>1</v>
      </c>
    </row>
    <row r="118" spans="1:2">
      <c r="A118" s="86" t="s">
        <v>176</v>
      </c>
      <c r="B118" t="b">
        <v>1</v>
      </c>
    </row>
    <row r="119" spans="1:2">
      <c r="A119" s="86" t="s">
        <v>177</v>
      </c>
      <c r="B119" t="b">
        <v>1</v>
      </c>
    </row>
    <row r="120" spans="1:2">
      <c r="A120" s="86" t="s">
        <v>178</v>
      </c>
      <c r="B120" t="b">
        <v>1</v>
      </c>
    </row>
    <row r="121" spans="1:2">
      <c r="A121" s="86" t="s">
        <v>179</v>
      </c>
      <c r="B121" t="b">
        <v>1</v>
      </c>
    </row>
    <row r="122" spans="1:2">
      <c r="A122" s="86" t="s">
        <v>180</v>
      </c>
      <c r="B122" t="b">
        <v>1</v>
      </c>
    </row>
    <row r="123" spans="1:2">
      <c r="A123" s="86" t="s">
        <v>181</v>
      </c>
      <c r="B123" t="b">
        <v>1</v>
      </c>
    </row>
    <row r="124" spans="1:2">
      <c r="A124" s="86" t="s">
        <v>182</v>
      </c>
      <c r="B124" t="b">
        <v>1</v>
      </c>
    </row>
    <row r="125" spans="1:2">
      <c r="A125" s="86" t="s">
        <v>183</v>
      </c>
      <c r="B125" t="b">
        <v>1</v>
      </c>
    </row>
    <row r="126" spans="1:2">
      <c r="A126" s="86" t="s">
        <v>184</v>
      </c>
      <c r="B126" t="b">
        <v>1</v>
      </c>
    </row>
    <row r="127" spans="1:2">
      <c r="A127" s="86" t="s">
        <v>185</v>
      </c>
      <c r="B127" t="b">
        <v>1</v>
      </c>
    </row>
    <row r="128" spans="1:2">
      <c r="A128" s="86" t="s">
        <v>186</v>
      </c>
      <c r="B128" t="b">
        <v>1</v>
      </c>
    </row>
    <row r="129" spans="1:2">
      <c r="A129" s="86" t="s">
        <v>187</v>
      </c>
      <c r="B129" t="b">
        <v>1</v>
      </c>
    </row>
    <row r="130" spans="1:2">
      <c r="A130" s="86" t="s">
        <v>188</v>
      </c>
      <c r="B130" t="b">
        <v>1</v>
      </c>
    </row>
    <row r="131" spans="1:2">
      <c r="A131" s="86" t="s">
        <v>189</v>
      </c>
      <c r="B131" t="b">
        <v>1</v>
      </c>
    </row>
    <row r="132" spans="1:2">
      <c r="A132" s="86" t="s">
        <v>190</v>
      </c>
      <c r="B132" t="b">
        <v>1</v>
      </c>
    </row>
    <row r="133" spans="1:2">
      <c r="A133" s="86" t="s">
        <v>191</v>
      </c>
      <c r="B133" t="b">
        <v>1</v>
      </c>
    </row>
    <row r="134" spans="1:2">
      <c r="A134" s="86" t="s">
        <v>192</v>
      </c>
      <c r="B134" t="b">
        <v>1</v>
      </c>
    </row>
    <row r="135" spans="1:2">
      <c r="A135" s="86" t="s">
        <v>193</v>
      </c>
      <c r="B135" t="b">
        <v>1</v>
      </c>
    </row>
    <row r="136" spans="1:2">
      <c r="A136" s="86" t="s">
        <v>194</v>
      </c>
      <c r="B136" t="b">
        <v>1</v>
      </c>
    </row>
    <row r="137" spans="1:2">
      <c r="A137" s="86" t="s">
        <v>195</v>
      </c>
      <c r="B137" t="b">
        <v>1</v>
      </c>
    </row>
    <row r="138" spans="1:2">
      <c r="A138" s="86" t="s">
        <v>196</v>
      </c>
      <c r="B138" t="b">
        <v>1</v>
      </c>
    </row>
    <row r="139" spans="1:2">
      <c r="A139" s="86" t="s">
        <v>197</v>
      </c>
      <c r="B139" t="b">
        <v>1</v>
      </c>
    </row>
    <row r="140" spans="1:2">
      <c r="A140" s="86" t="s">
        <v>198</v>
      </c>
      <c r="B140" t="b">
        <v>1</v>
      </c>
    </row>
    <row r="141" spans="1:2">
      <c r="A141" s="86" t="s">
        <v>199</v>
      </c>
      <c r="B141" t="b">
        <v>1</v>
      </c>
    </row>
    <row r="142" spans="1:2">
      <c r="A142" s="86" t="s">
        <v>200</v>
      </c>
      <c r="B142" t="b">
        <v>1</v>
      </c>
    </row>
    <row r="143" spans="1:2">
      <c r="A143" s="86" t="s">
        <v>201</v>
      </c>
      <c r="B143" t="b">
        <v>1</v>
      </c>
    </row>
    <row r="144" spans="1:2">
      <c r="A144" s="86" t="s">
        <v>202</v>
      </c>
      <c r="B144" t="b">
        <v>1</v>
      </c>
    </row>
    <row r="145" spans="1:2">
      <c r="A145" s="86" t="s">
        <v>203</v>
      </c>
      <c r="B145" t="b">
        <v>1</v>
      </c>
    </row>
    <row r="146" spans="1:2">
      <c r="A146" s="86" t="s">
        <v>204</v>
      </c>
      <c r="B146" t="b">
        <v>1</v>
      </c>
    </row>
    <row r="147" spans="1:2">
      <c r="A147" s="86" t="s">
        <v>205</v>
      </c>
      <c r="B147" t="b">
        <v>1</v>
      </c>
    </row>
    <row r="148" spans="1:2">
      <c r="A148" s="86" t="s">
        <v>206</v>
      </c>
      <c r="B148" t="b">
        <v>1</v>
      </c>
    </row>
    <row r="149" spans="1:2">
      <c r="A149" s="86" t="s">
        <v>207</v>
      </c>
      <c r="B149" t="b">
        <v>1</v>
      </c>
    </row>
    <row r="150" spans="1:2">
      <c r="A150" s="86" t="s">
        <v>208</v>
      </c>
      <c r="B150" t="b">
        <v>1</v>
      </c>
    </row>
    <row r="151" spans="1:2">
      <c r="A151" s="86" t="s">
        <v>209</v>
      </c>
      <c r="B151" t="b">
        <v>1</v>
      </c>
    </row>
    <row r="152" spans="1:2">
      <c r="A152" s="86" t="s">
        <v>210</v>
      </c>
      <c r="B152" t="b">
        <v>1</v>
      </c>
    </row>
    <row r="153" spans="1:2">
      <c r="A153" s="86" t="s">
        <v>211</v>
      </c>
      <c r="B153" t="b">
        <v>1</v>
      </c>
    </row>
    <row r="154" spans="1:2">
      <c r="A154" s="86" t="s">
        <v>212</v>
      </c>
      <c r="B154" t="b">
        <v>1</v>
      </c>
    </row>
    <row r="155" spans="1:2">
      <c r="A155" s="86" t="s">
        <v>213</v>
      </c>
      <c r="B155" t="b">
        <v>1</v>
      </c>
    </row>
    <row r="156" spans="1:2">
      <c r="A156" s="86" t="s">
        <v>214</v>
      </c>
      <c r="B156" t="b">
        <v>1</v>
      </c>
    </row>
    <row r="157" spans="1:2">
      <c r="A157" s="86" t="s">
        <v>215</v>
      </c>
      <c r="B157" t="b">
        <v>1</v>
      </c>
    </row>
    <row r="158" spans="1:2">
      <c r="A158" s="86" t="s">
        <v>216</v>
      </c>
      <c r="B158" t="b">
        <v>1</v>
      </c>
    </row>
    <row r="159" spans="1:2">
      <c r="A159" s="86" t="s">
        <v>217</v>
      </c>
      <c r="B159" t="b">
        <v>1</v>
      </c>
    </row>
    <row r="160" spans="1:2">
      <c r="A160" s="86" t="s">
        <v>218</v>
      </c>
      <c r="B160" t="b">
        <v>1</v>
      </c>
    </row>
    <row r="161" spans="1:2">
      <c r="A161" s="86" t="s">
        <v>219</v>
      </c>
      <c r="B161" t="b">
        <v>1</v>
      </c>
    </row>
    <row r="162" spans="1:2">
      <c r="A162" s="86" t="s">
        <v>220</v>
      </c>
      <c r="B162" t="b">
        <v>1</v>
      </c>
    </row>
    <row r="163" spans="1:2">
      <c r="A163" s="86" t="s">
        <v>221</v>
      </c>
      <c r="B163" t="b">
        <v>1</v>
      </c>
    </row>
    <row r="164" spans="1:2">
      <c r="A164" s="86" t="s">
        <v>222</v>
      </c>
      <c r="B164" t="b">
        <v>1</v>
      </c>
    </row>
    <row r="165" spans="1:2">
      <c r="A165" s="86" t="s">
        <v>223</v>
      </c>
      <c r="B165" t="b">
        <v>1</v>
      </c>
    </row>
    <row r="166" spans="1:2">
      <c r="A166" s="86" t="s">
        <v>224</v>
      </c>
      <c r="B166" t="b">
        <v>1</v>
      </c>
    </row>
    <row r="167" spans="1:2">
      <c r="A167" s="86" t="s">
        <v>225</v>
      </c>
      <c r="B167" t="b">
        <v>1</v>
      </c>
    </row>
    <row r="168" spans="1:2">
      <c r="A168" s="86" t="s">
        <v>226</v>
      </c>
      <c r="B168" t="b">
        <v>1</v>
      </c>
    </row>
    <row r="169" spans="1:2">
      <c r="A169" s="86" t="s">
        <v>227</v>
      </c>
      <c r="B169" t="b">
        <v>1</v>
      </c>
    </row>
    <row r="170" spans="1:2">
      <c r="A170" s="86" t="s">
        <v>228</v>
      </c>
      <c r="B170" t="b">
        <v>1</v>
      </c>
    </row>
    <row r="171" spans="1:2">
      <c r="A171" s="86" t="s">
        <v>229</v>
      </c>
      <c r="B171" t="b">
        <v>1</v>
      </c>
    </row>
    <row r="172" spans="1:2">
      <c r="A172" s="86" t="s">
        <v>230</v>
      </c>
      <c r="B172" t="b">
        <v>1</v>
      </c>
    </row>
    <row r="173" spans="1:2">
      <c r="A173" s="86" t="s">
        <v>231</v>
      </c>
      <c r="B173" t="b">
        <v>1</v>
      </c>
    </row>
    <row r="174" spans="1:2">
      <c r="A174" s="86" t="s">
        <v>232</v>
      </c>
      <c r="B174" t="b">
        <v>1</v>
      </c>
    </row>
    <row r="175" spans="1:2">
      <c r="A175" s="86" t="s">
        <v>233</v>
      </c>
      <c r="B175" t="b">
        <v>1</v>
      </c>
    </row>
    <row r="176" spans="1:2">
      <c r="A176" s="86" t="s">
        <v>234</v>
      </c>
      <c r="B176" t="b">
        <v>1</v>
      </c>
    </row>
    <row r="177" spans="1:2">
      <c r="A177" s="86" t="s">
        <v>235</v>
      </c>
      <c r="B177" t="b">
        <v>1</v>
      </c>
    </row>
    <row r="178" spans="1:2">
      <c r="A178" s="86" t="s">
        <v>236</v>
      </c>
      <c r="B178" t="b">
        <v>1</v>
      </c>
    </row>
    <row r="179" spans="1:2">
      <c r="A179" s="86" t="s">
        <v>237</v>
      </c>
      <c r="B179" t="b">
        <v>1</v>
      </c>
    </row>
    <row r="180" spans="1:2">
      <c r="A180" s="86" t="s">
        <v>238</v>
      </c>
      <c r="B180" t="b">
        <v>1</v>
      </c>
    </row>
    <row r="181" spans="1:2">
      <c r="A181" s="86" t="s">
        <v>239</v>
      </c>
      <c r="B181" t="b">
        <v>1</v>
      </c>
    </row>
    <row r="182" spans="1:2">
      <c r="A182" s="86" t="s">
        <v>240</v>
      </c>
      <c r="B182" t="b">
        <v>1</v>
      </c>
    </row>
    <row r="183" spans="1:2">
      <c r="A183" s="86" t="s">
        <v>241</v>
      </c>
      <c r="B183" t="b">
        <v>1</v>
      </c>
    </row>
    <row r="184" spans="1:2">
      <c r="A184" s="86" t="s">
        <v>242</v>
      </c>
      <c r="B184" t="b">
        <v>1</v>
      </c>
    </row>
    <row r="185" spans="1:2">
      <c r="A185" s="86" t="s">
        <v>243</v>
      </c>
      <c r="B185" t="b">
        <v>1</v>
      </c>
    </row>
    <row r="186" spans="1:2">
      <c r="A186" s="86" t="s">
        <v>244</v>
      </c>
      <c r="B186" t="b">
        <v>1</v>
      </c>
    </row>
    <row r="187" spans="1:2">
      <c r="A187" s="86" t="s">
        <v>245</v>
      </c>
      <c r="B187" t="b">
        <v>1</v>
      </c>
    </row>
    <row r="188" spans="1:2">
      <c r="A188" s="86" t="s">
        <v>246</v>
      </c>
      <c r="B188" t="b">
        <v>1</v>
      </c>
    </row>
    <row r="189" spans="1:2">
      <c r="A189" s="86" t="s">
        <v>247</v>
      </c>
      <c r="B189" t="b">
        <v>1</v>
      </c>
    </row>
    <row r="190" spans="1:2">
      <c r="A190" s="86" t="s">
        <v>248</v>
      </c>
      <c r="B190" t="b">
        <v>1</v>
      </c>
    </row>
    <row r="191" spans="1:2">
      <c r="A191" s="86" t="s">
        <v>249</v>
      </c>
      <c r="B191" t="b">
        <v>1</v>
      </c>
    </row>
    <row r="192" spans="1:2">
      <c r="A192" s="86" t="s">
        <v>250</v>
      </c>
      <c r="B192" t="b">
        <v>1</v>
      </c>
    </row>
    <row r="193" spans="1:2">
      <c r="A193" s="86" t="s">
        <v>251</v>
      </c>
      <c r="B193" t="b">
        <v>1</v>
      </c>
    </row>
    <row r="194" spans="1:2">
      <c r="A194" s="86" t="s">
        <v>252</v>
      </c>
      <c r="B194" t="b">
        <v>1</v>
      </c>
    </row>
    <row r="195" spans="1:2">
      <c r="A195" s="86" t="s">
        <v>253</v>
      </c>
      <c r="B195" t="b">
        <v>1</v>
      </c>
    </row>
    <row r="196" spans="1:2">
      <c r="A196" s="86" t="s">
        <v>254</v>
      </c>
      <c r="B196" t="b">
        <v>1</v>
      </c>
    </row>
    <row r="197" spans="1:2">
      <c r="A197" s="86" t="s">
        <v>255</v>
      </c>
      <c r="B197" t="b">
        <v>1</v>
      </c>
    </row>
    <row r="198" spans="1:2">
      <c r="A198" s="86" t="s">
        <v>256</v>
      </c>
      <c r="B198" t="b">
        <v>1</v>
      </c>
    </row>
    <row r="199" spans="1:2">
      <c r="A199" s="86" t="s">
        <v>257</v>
      </c>
      <c r="B199" t="b">
        <v>1</v>
      </c>
    </row>
    <row r="200" spans="1:2">
      <c r="A200" s="86" t="s">
        <v>258</v>
      </c>
      <c r="B200" t="b">
        <v>1</v>
      </c>
    </row>
    <row r="201" spans="1:2">
      <c r="A201" s="86" t="s">
        <v>259</v>
      </c>
      <c r="B201" t="b">
        <v>1</v>
      </c>
    </row>
    <row r="202" spans="1:2">
      <c r="A202" s="86" t="s">
        <v>260</v>
      </c>
      <c r="B202" t="b">
        <v>1</v>
      </c>
    </row>
    <row r="203" spans="1:2">
      <c r="A203" s="86" t="s">
        <v>261</v>
      </c>
      <c r="B203" t="b">
        <v>1</v>
      </c>
    </row>
    <row r="204" spans="1:2">
      <c r="A204" s="86" t="s">
        <v>262</v>
      </c>
      <c r="B204" t="b">
        <v>1</v>
      </c>
    </row>
    <row r="205" spans="1:2">
      <c r="A205" s="86" t="s">
        <v>263</v>
      </c>
      <c r="B205" t="b">
        <v>1</v>
      </c>
    </row>
    <row r="206" spans="1:2">
      <c r="A206" s="86" t="s">
        <v>264</v>
      </c>
      <c r="B206" t="b">
        <v>1</v>
      </c>
    </row>
    <row r="207" spans="1:2">
      <c r="A207" s="86" t="s">
        <v>265</v>
      </c>
      <c r="B207" t="b">
        <v>1</v>
      </c>
    </row>
    <row r="208" spans="1:2">
      <c r="A208" s="86" t="s">
        <v>266</v>
      </c>
      <c r="B208" t="b">
        <v>1</v>
      </c>
    </row>
    <row r="209" spans="1:2">
      <c r="A209" s="86" t="s">
        <v>267</v>
      </c>
      <c r="B209" t="b">
        <v>1</v>
      </c>
    </row>
    <row r="210" spans="1:2">
      <c r="A210" s="86" t="s">
        <v>268</v>
      </c>
      <c r="B210" t="b">
        <v>1</v>
      </c>
    </row>
    <row r="211" spans="1:2">
      <c r="A211" s="86" t="s">
        <v>269</v>
      </c>
      <c r="B211" t="b">
        <v>1</v>
      </c>
    </row>
    <row r="212" spans="1:2">
      <c r="A212" s="86" t="s">
        <v>270</v>
      </c>
      <c r="B212" t="b">
        <v>1</v>
      </c>
    </row>
    <row r="213" spans="1:2">
      <c r="A213" s="86" t="s">
        <v>271</v>
      </c>
      <c r="B213" t="b">
        <v>1</v>
      </c>
    </row>
    <row r="214" spans="1:2">
      <c r="A214" s="86" t="s">
        <v>272</v>
      </c>
      <c r="B214" t="b">
        <v>1</v>
      </c>
    </row>
    <row r="215" spans="1:2">
      <c r="A215" s="86" t="s">
        <v>273</v>
      </c>
      <c r="B215" t="b">
        <v>1</v>
      </c>
    </row>
    <row r="216" spans="1:2">
      <c r="A216" s="86" t="s">
        <v>274</v>
      </c>
      <c r="B216" t="b">
        <v>1</v>
      </c>
    </row>
    <row r="217" spans="1:2">
      <c r="A217" s="86" t="s">
        <v>275</v>
      </c>
      <c r="B217" t="b">
        <v>1</v>
      </c>
    </row>
    <row r="218" spans="1:2">
      <c r="A218" s="86" t="s">
        <v>276</v>
      </c>
      <c r="B218" t="b">
        <v>1</v>
      </c>
    </row>
    <row r="219" spans="1:2">
      <c r="A219" s="86" t="s">
        <v>277</v>
      </c>
      <c r="B219" t="b">
        <v>1</v>
      </c>
    </row>
    <row r="220" spans="1:2">
      <c r="A220" s="86" t="s">
        <v>278</v>
      </c>
      <c r="B220" t="b">
        <v>1</v>
      </c>
    </row>
    <row r="221" spans="1:2">
      <c r="A221" s="86" t="s">
        <v>279</v>
      </c>
      <c r="B221" t="b">
        <v>1</v>
      </c>
    </row>
    <row r="222" spans="1:2">
      <c r="A222" s="86" t="s">
        <v>280</v>
      </c>
      <c r="B222" t="b">
        <v>1</v>
      </c>
    </row>
    <row r="223" spans="1:2">
      <c r="A223" s="86" t="s">
        <v>281</v>
      </c>
      <c r="B223" t="b">
        <v>1</v>
      </c>
    </row>
    <row r="224" spans="1:2">
      <c r="A224" s="86" t="s">
        <v>282</v>
      </c>
      <c r="B224" t="b">
        <v>1</v>
      </c>
    </row>
    <row r="225" spans="1:2">
      <c r="A225" s="86" t="s">
        <v>283</v>
      </c>
      <c r="B225" t="b">
        <v>1</v>
      </c>
    </row>
    <row r="226" spans="1:2">
      <c r="A226" s="86" t="s">
        <v>284</v>
      </c>
      <c r="B226" t="b">
        <v>1</v>
      </c>
    </row>
    <row r="227" spans="1:2">
      <c r="A227" s="86" t="s">
        <v>285</v>
      </c>
      <c r="B227" t="b">
        <v>1</v>
      </c>
    </row>
    <row r="228" spans="1:2">
      <c r="A228" s="86" t="s">
        <v>286</v>
      </c>
      <c r="B228" t="b">
        <v>1</v>
      </c>
    </row>
    <row r="229" spans="1:2">
      <c r="A229" s="86" t="s">
        <v>287</v>
      </c>
      <c r="B229" t="b">
        <v>1</v>
      </c>
    </row>
    <row r="230" spans="1:2">
      <c r="A230" s="86" t="s">
        <v>288</v>
      </c>
      <c r="B230" t="b">
        <v>1</v>
      </c>
    </row>
    <row r="231" spans="1:2">
      <c r="A231" s="86" t="s">
        <v>289</v>
      </c>
      <c r="B231" t="b">
        <v>1</v>
      </c>
    </row>
    <row r="232" spans="1:2">
      <c r="A232" s="86" t="s">
        <v>290</v>
      </c>
      <c r="B232" t="b">
        <v>1</v>
      </c>
    </row>
    <row r="233" spans="1:2">
      <c r="A233" s="86" t="s">
        <v>291</v>
      </c>
      <c r="B233" t="b">
        <v>1</v>
      </c>
    </row>
    <row r="234" spans="1:2">
      <c r="A234" s="86" t="s">
        <v>292</v>
      </c>
      <c r="B234" t="b">
        <v>1</v>
      </c>
    </row>
    <row r="235" spans="1:2">
      <c r="A235" s="86" t="s">
        <v>293</v>
      </c>
      <c r="B235" t="b">
        <v>1</v>
      </c>
    </row>
    <row r="236" spans="1:2">
      <c r="A236" s="86" t="s">
        <v>294</v>
      </c>
      <c r="B236" t="b">
        <v>1</v>
      </c>
    </row>
    <row r="237" spans="1:2">
      <c r="A237" s="86" t="s">
        <v>295</v>
      </c>
      <c r="B237" t="b">
        <v>1</v>
      </c>
    </row>
    <row r="238" spans="1:2">
      <c r="A238" s="86" t="s">
        <v>296</v>
      </c>
      <c r="B238" t="b">
        <v>1</v>
      </c>
    </row>
    <row r="239" spans="1:2">
      <c r="A239" s="86" t="s">
        <v>297</v>
      </c>
      <c r="B239" t="b">
        <v>1</v>
      </c>
    </row>
    <row r="240" spans="1:2">
      <c r="A240" s="86" t="s">
        <v>298</v>
      </c>
      <c r="B240" t="b">
        <v>1</v>
      </c>
    </row>
    <row r="241" spans="1:2">
      <c r="A241" s="86" t="s">
        <v>299</v>
      </c>
      <c r="B241" t="b">
        <v>1</v>
      </c>
    </row>
    <row r="242" spans="1:2">
      <c r="A242" s="86" t="s">
        <v>300</v>
      </c>
      <c r="B242" t="b">
        <v>1</v>
      </c>
    </row>
    <row r="243" spans="1:2">
      <c r="A243" s="86" t="s">
        <v>301</v>
      </c>
      <c r="B243" t="b">
        <v>1</v>
      </c>
    </row>
    <row r="244" spans="1:2">
      <c r="A244" s="86" t="s">
        <v>302</v>
      </c>
      <c r="B244" t="b">
        <v>1</v>
      </c>
    </row>
    <row r="245" spans="1:2">
      <c r="A245" s="86" t="s">
        <v>303</v>
      </c>
      <c r="B245" t="b">
        <v>1</v>
      </c>
    </row>
    <row r="246" spans="1:2">
      <c r="A246" s="86" t="s">
        <v>304</v>
      </c>
      <c r="B246" t="b">
        <v>1</v>
      </c>
    </row>
    <row r="247" spans="1:2">
      <c r="A247" s="86" t="s">
        <v>305</v>
      </c>
      <c r="B247" t="b">
        <v>1</v>
      </c>
    </row>
    <row r="248" spans="1:2">
      <c r="A248" s="86" t="s">
        <v>306</v>
      </c>
      <c r="B248" t="b">
        <v>1</v>
      </c>
    </row>
    <row r="249" spans="1:2">
      <c r="A249" s="86" t="s">
        <v>307</v>
      </c>
      <c r="B249" t="b">
        <v>1</v>
      </c>
    </row>
    <row r="250" spans="1:2">
      <c r="A250" s="86" t="s">
        <v>308</v>
      </c>
      <c r="B250" t="b">
        <v>1</v>
      </c>
    </row>
    <row r="251" spans="1:2">
      <c r="A251" s="86" t="s">
        <v>309</v>
      </c>
      <c r="B251" t="b">
        <v>1</v>
      </c>
    </row>
    <row r="252" spans="1:2">
      <c r="A252" s="86" t="s">
        <v>310</v>
      </c>
      <c r="B252" t="b">
        <v>1</v>
      </c>
    </row>
    <row r="253" spans="1:2">
      <c r="A253" s="86" t="s">
        <v>311</v>
      </c>
      <c r="B253" t="b">
        <v>1</v>
      </c>
    </row>
    <row r="254" spans="1:2">
      <c r="A254" s="86" t="s">
        <v>312</v>
      </c>
      <c r="B254" t="b">
        <v>1</v>
      </c>
    </row>
    <row r="255" spans="1:2">
      <c r="A255" s="86" t="s">
        <v>313</v>
      </c>
      <c r="B255" t="b">
        <v>1</v>
      </c>
    </row>
    <row r="256" spans="1:2">
      <c r="A256" s="86" t="s">
        <v>314</v>
      </c>
      <c r="B256" t="b">
        <v>1</v>
      </c>
    </row>
    <row r="257" spans="1:2">
      <c r="A257" s="86" t="s">
        <v>315</v>
      </c>
      <c r="B257" t="b">
        <v>1</v>
      </c>
    </row>
    <row r="258" spans="1:2">
      <c r="A258" s="86" t="s">
        <v>316</v>
      </c>
      <c r="B258" t="b">
        <v>1</v>
      </c>
    </row>
    <row r="259" spans="1:2">
      <c r="A259" s="86" t="s">
        <v>317</v>
      </c>
      <c r="B259" t="b">
        <v>1</v>
      </c>
    </row>
    <row r="260" spans="1:2">
      <c r="A260" s="86" t="s">
        <v>318</v>
      </c>
      <c r="B260" t="b">
        <v>1</v>
      </c>
    </row>
    <row r="261" spans="1:2">
      <c r="A261" s="86" t="s">
        <v>319</v>
      </c>
      <c r="B261" t="b">
        <v>1</v>
      </c>
    </row>
    <row r="262" spans="1:2">
      <c r="A262" s="86" t="s">
        <v>320</v>
      </c>
      <c r="B262" t="b">
        <v>1</v>
      </c>
    </row>
    <row r="263" spans="1:2">
      <c r="A263" s="86" t="s">
        <v>321</v>
      </c>
      <c r="B263" t="b">
        <v>1</v>
      </c>
    </row>
    <row r="264" spans="1:2">
      <c r="A264" s="86" t="s">
        <v>322</v>
      </c>
      <c r="B264" t="b">
        <v>1</v>
      </c>
    </row>
    <row r="265" spans="1:2">
      <c r="A265" s="86" t="s">
        <v>323</v>
      </c>
      <c r="B265" t="b">
        <v>1</v>
      </c>
    </row>
    <row r="266" spans="1:2">
      <c r="A266" s="86" t="s">
        <v>324</v>
      </c>
      <c r="B266" t="b">
        <v>1</v>
      </c>
    </row>
    <row r="267" spans="1:2">
      <c r="A267" s="86" t="s">
        <v>325</v>
      </c>
      <c r="B267" t="b">
        <v>1</v>
      </c>
    </row>
    <row r="268" spans="1:2">
      <c r="A268" s="86" t="s">
        <v>326</v>
      </c>
      <c r="B268" t="b">
        <v>1</v>
      </c>
    </row>
    <row r="269" spans="1:2">
      <c r="A269" s="86" t="s">
        <v>327</v>
      </c>
      <c r="B269" t="b">
        <v>1</v>
      </c>
    </row>
    <row r="270" spans="1:2">
      <c r="A270" s="86" t="s">
        <v>328</v>
      </c>
      <c r="B270" t="b">
        <v>1</v>
      </c>
    </row>
    <row r="271" spans="1:2">
      <c r="A271" s="86" t="s">
        <v>329</v>
      </c>
      <c r="B271" t="b">
        <v>1</v>
      </c>
    </row>
    <row r="272" spans="1:2">
      <c r="A272" s="86" t="s">
        <v>330</v>
      </c>
      <c r="B272" t="b">
        <v>1</v>
      </c>
    </row>
    <row r="273" spans="1:2">
      <c r="A273" s="86" t="s">
        <v>331</v>
      </c>
      <c r="B273" t="b">
        <v>1</v>
      </c>
    </row>
    <row r="274" spans="1:2">
      <c r="A274" s="86" t="s">
        <v>332</v>
      </c>
      <c r="B274" t="b">
        <v>1</v>
      </c>
    </row>
    <row r="275" spans="1:2">
      <c r="A275" s="86" t="s">
        <v>333</v>
      </c>
      <c r="B275" t="b">
        <v>1</v>
      </c>
    </row>
    <row r="276" spans="1:2">
      <c r="A276" s="86" t="s">
        <v>334</v>
      </c>
      <c r="B276" t="b">
        <v>1</v>
      </c>
    </row>
    <row r="277" spans="1:2">
      <c r="A277" s="86" t="s">
        <v>335</v>
      </c>
      <c r="B277" t="b">
        <v>1</v>
      </c>
    </row>
    <row r="278" spans="1:2">
      <c r="A278" s="86" t="s">
        <v>336</v>
      </c>
      <c r="B278" t="b">
        <v>1</v>
      </c>
    </row>
    <row r="279" spans="1:2">
      <c r="A279" s="86" t="s">
        <v>337</v>
      </c>
      <c r="B279" t="b">
        <v>1</v>
      </c>
    </row>
    <row r="280" spans="1:2">
      <c r="A280" s="86" t="s">
        <v>338</v>
      </c>
      <c r="B280" t="b">
        <v>1</v>
      </c>
    </row>
    <row r="281" spans="1:2">
      <c r="A281" s="86" t="s">
        <v>339</v>
      </c>
      <c r="B281" t="b">
        <v>1</v>
      </c>
    </row>
    <row r="282" spans="1:2">
      <c r="A282" s="86" t="s">
        <v>340</v>
      </c>
      <c r="B282" t="b">
        <v>1</v>
      </c>
    </row>
    <row r="283" spans="1:2">
      <c r="A283" s="86" t="s">
        <v>341</v>
      </c>
      <c r="B283" t="b">
        <v>1</v>
      </c>
    </row>
    <row r="284" spans="1:2">
      <c r="A284" s="86" t="s">
        <v>342</v>
      </c>
      <c r="B284" t="b">
        <v>1</v>
      </c>
    </row>
    <row r="285" spans="1:2">
      <c r="A285" s="86" t="s">
        <v>343</v>
      </c>
      <c r="B285" t="b">
        <v>1</v>
      </c>
    </row>
    <row r="286" spans="1:2">
      <c r="A286" s="86" t="s">
        <v>344</v>
      </c>
      <c r="B286" t="b">
        <v>1</v>
      </c>
    </row>
    <row r="287" spans="1:2">
      <c r="A287" s="86" t="s">
        <v>345</v>
      </c>
      <c r="B287" t="b">
        <v>1</v>
      </c>
    </row>
    <row r="288" spans="1:2">
      <c r="A288" s="86" t="s">
        <v>346</v>
      </c>
      <c r="B288" t="b">
        <v>1</v>
      </c>
    </row>
    <row r="289" spans="1:2">
      <c r="A289" s="86" t="s">
        <v>347</v>
      </c>
      <c r="B289" t="b">
        <v>1</v>
      </c>
    </row>
    <row r="290" spans="1:2">
      <c r="A290" s="86" t="s">
        <v>348</v>
      </c>
      <c r="B290" t="b">
        <v>1</v>
      </c>
    </row>
    <row r="291" spans="1:2">
      <c r="A291" s="86" t="s">
        <v>349</v>
      </c>
      <c r="B291" t="b">
        <v>1</v>
      </c>
    </row>
    <row r="292" spans="1:2">
      <c r="A292" s="86" t="s">
        <v>350</v>
      </c>
      <c r="B292" t="b">
        <v>1</v>
      </c>
    </row>
    <row r="293" spans="1:2">
      <c r="A293" s="86" t="s">
        <v>351</v>
      </c>
      <c r="B293" t="b">
        <v>1</v>
      </c>
    </row>
    <row r="294" spans="1:2">
      <c r="A294" s="86" t="s">
        <v>352</v>
      </c>
      <c r="B294" t="b">
        <v>1</v>
      </c>
    </row>
    <row r="295" spans="1:2">
      <c r="A295" s="86" t="s">
        <v>353</v>
      </c>
      <c r="B295" t="b">
        <v>1</v>
      </c>
    </row>
    <row r="296" spans="1:2">
      <c r="A296" s="86" t="s">
        <v>354</v>
      </c>
      <c r="B296" t="b">
        <v>1</v>
      </c>
    </row>
    <row r="297" spans="1:2">
      <c r="A297" s="86" t="s">
        <v>355</v>
      </c>
      <c r="B297" t="b">
        <v>1</v>
      </c>
    </row>
    <row r="298" spans="1:2">
      <c r="A298" s="86" t="s">
        <v>356</v>
      </c>
      <c r="B298" t="b">
        <v>1</v>
      </c>
    </row>
    <row r="299" spans="1:2">
      <c r="A299" s="86" t="s">
        <v>357</v>
      </c>
      <c r="B299" t="b">
        <v>1</v>
      </c>
    </row>
    <row r="300" spans="1:2">
      <c r="A300" s="86" t="s">
        <v>358</v>
      </c>
      <c r="B300" t="b">
        <v>1</v>
      </c>
    </row>
    <row r="301" spans="1:2">
      <c r="A301" s="86" t="s">
        <v>359</v>
      </c>
      <c r="B301" t="b">
        <v>1</v>
      </c>
    </row>
    <row r="302" spans="1:2">
      <c r="A302" s="86" t="s">
        <v>360</v>
      </c>
      <c r="B302" t="b">
        <v>1</v>
      </c>
    </row>
    <row r="303" spans="1:2">
      <c r="A303" s="86" t="s">
        <v>361</v>
      </c>
      <c r="B303" t="b">
        <v>1</v>
      </c>
    </row>
    <row r="304" spans="1:2">
      <c r="A304" s="86" t="s">
        <v>362</v>
      </c>
      <c r="B304" t="b">
        <v>1</v>
      </c>
    </row>
    <row r="305" spans="1:2">
      <c r="A305" s="86" t="s">
        <v>363</v>
      </c>
      <c r="B305" t="b">
        <v>1</v>
      </c>
    </row>
    <row r="306" spans="1:2">
      <c r="A306" s="86" t="s">
        <v>364</v>
      </c>
      <c r="B306" t="b">
        <v>1</v>
      </c>
    </row>
    <row r="307" spans="1:2">
      <c r="A307" s="86" t="s">
        <v>365</v>
      </c>
      <c r="B307" t="b">
        <v>1</v>
      </c>
    </row>
    <row r="308" spans="1:2">
      <c r="A308" s="86" t="s">
        <v>366</v>
      </c>
      <c r="B308" t="b">
        <v>1</v>
      </c>
    </row>
    <row r="309" spans="1:2">
      <c r="A309" s="86" t="s">
        <v>367</v>
      </c>
      <c r="B309" t="b">
        <v>1</v>
      </c>
    </row>
    <row r="310" spans="1:2">
      <c r="A310" s="86" t="s">
        <v>368</v>
      </c>
      <c r="B310" t="b">
        <v>1</v>
      </c>
    </row>
    <row r="311" spans="1:2">
      <c r="A311" s="86" t="s">
        <v>369</v>
      </c>
      <c r="B311" t="b">
        <v>1</v>
      </c>
    </row>
    <row r="312" spans="1:2">
      <c r="A312" s="86" t="s">
        <v>370</v>
      </c>
      <c r="B312" t="b">
        <v>1</v>
      </c>
    </row>
    <row r="313" spans="1:2">
      <c r="A313" s="86" t="s">
        <v>371</v>
      </c>
      <c r="B313" t="b">
        <v>1</v>
      </c>
    </row>
    <row r="314" spans="1:2">
      <c r="A314" s="86" t="s">
        <v>372</v>
      </c>
      <c r="B314" t="b">
        <v>1</v>
      </c>
    </row>
    <row r="315" spans="1:2">
      <c r="A315" s="86" t="s">
        <v>373</v>
      </c>
      <c r="B315" t="b">
        <v>1</v>
      </c>
    </row>
    <row r="316" spans="1:2">
      <c r="A316" s="86" t="s">
        <v>374</v>
      </c>
      <c r="B316" t="b">
        <v>1</v>
      </c>
    </row>
    <row r="317" spans="1:2">
      <c r="A317" s="86" t="s">
        <v>375</v>
      </c>
      <c r="B317" t="b">
        <v>1</v>
      </c>
    </row>
    <row r="318" spans="1:2">
      <c r="A318" s="86" t="s">
        <v>376</v>
      </c>
      <c r="B318" t="b">
        <v>1</v>
      </c>
    </row>
    <row r="319" spans="1:2">
      <c r="A319" s="86" t="s">
        <v>377</v>
      </c>
      <c r="B319" t="b">
        <v>1</v>
      </c>
    </row>
    <row r="320" spans="1:2">
      <c r="A320" s="86" t="s">
        <v>1199</v>
      </c>
      <c r="B320" t="b">
        <v>1</v>
      </c>
    </row>
    <row r="321" spans="1:2">
      <c r="A321" s="86" t="s">
        <v>1200</v>
      </c>
      <c r="B321" t="b">
        <v>1</v>
      </c>
    </row>
    <row r="322" spans="1:2">
      <c r="A322" s="86" t="s">
        <v>1201</v>
      </c>
      <c r="B322" t="b">
        <v>1</v>
      </c>
    </row>
    <row r="323" spans="1:2">
      <c r="A323" s="86" t="s">
        <v>1202</v>
      </c>
      <c r="B323" t="b">
        <v>1</v>
      </c>
    </row>
    <row r="324" spans="1:2">
      <c r="A324" s="86" t="s">
        <v>1203</v>
      </c>
      <c r="B324" t="b">
        <v>1</v>
      </c>
    </row>
    <row r="325" spans="1:2">
      <c r="A325" s="86" t="s">
        <v>1204</v>
      </c>
      <c r="B325" t="b">
        <v>1</v>
      </c>
    </row>
    <row r="326" spans="1:2">
      <c r="A326" s="86" t="s">
        <v>1205</v>
      </c>
      <c r="B326" t="b">
        <v>1</v>
      </c>
    </row>
    <row r="327" spans="1:2">
      <c r="A327" s="86" t="s">
        <v>1206</v>
      </c>
      <c r="B327" t="b">
        <v>1</v>
      </c>
    </row>
    <row r="328" spans="1:2">
      <c r="A328" s="86" t="s">
        <v>1207</v>
      </c>
      <c r="B328" t="b">
        <v>1</v>
      </c>
    </row>
    <row r="329" spans="1:2">
      <c r="A329" s="86" t="s">
        <v>1208</v>
      </c>
      <c r="B329" t="b">
        <v>1</v>
      </c>
    </row>
    <row r="330" spans="1:2">
      <c r="A330" s="86" t="s">
        <v>1209</v>
      </c>
      <c r="B330" t="b">
        <v>1</v>
      </c>
    </row>
    <row r="331" spans="1:2">
      <c r="A331" s="86" t="s">
        <v>1210</v>
      </c>
      <c r="B331" t="b">
        <v>1</v>
      </c>
    </row>
    <row r="332" spans="1:2">
      <c r="A332" s="86" t="s">
        <v>1211</v>
      </c>
      <c r="B332" t="b">
        <v>1</v>
      </c>
    </row>
    <row r="333" spans="1:2">
      <c r="A333" s="86" t="s">
        <v>1212</v>
      </c>
      <c r="B333" t="b">
        <v>1</v>
      </c>
    </row>
    <row r="334" spans="1:2">
      <c r="A334" s="86" t="s">
        <v>1213</v>
      </c>
      <c r="B334" t="b">
        <v>1</v>
      </c>
    </row>
    <row r="335" spans="1:2">
      <c r="A335" s="86" t="s">
        <v>1214</v>
      </c>
      <c r="B335" t="b">
        <v>1</v>
      </c>
    </row>
    <row r="336" spans="1:2">
      <c r="A336" s="86" t="s">
        <v>1215</v>
      </c>
      <c r="B336" t="b">
        <v>1</v>
      </c>
    </row>
    <row r="337" spans="1:2">
      <c r="A337" s="86" t="s">
        <v>1216</v>
      </c>
      <c r="B337" t="b">
        <v>1</v>
      </c>
    </row>
    <row r="338" spans="1:2">
      <c r="A338" s="86" t="s">
        <v>1217</v>
      </c>
      <c r="B338" t="b">
        <v>1</v>
      </c>
    </row>
    <row r="339" spans="1:2">
      <c r="A339" s="86" t="s">
        <v>1218</v>
      </c>
      <c r="B339" t="b">
        <v>1</v>
      </c>
    </row>
    <row r="340" spans="1:2">
      <c r="A340" s="86" t="s">
        <v>1219</v>
      </c>
      <c r="B340" t="b">
        <v>1</v>
      </c>
    </row>
    <row r="341" spans="1:2">
      <c r="A341" s="86" t="s">
        <v>1220</v>
      </c>
      <c r="B341" t="b">
        <v>1</v>
      </c>
    </row>
    <row r="342" spans="1:2">
      <c r="A342" s="86" t="s">
        <v>1221</v>
      </c>
      <c r="B342" t="b">
        <v>1</v>
      </c>
    </row>
    <row r="343" spans="1:2">
      <c r="A343" s="86" t="s">
        <v>1222</v>
      </c>
      <c r="B343" t="b">
        <v>1</v>
      </c>
    </row>
    <row r="344" spans="1:2">
      <c r="A344" s="86" t="s">
        <v>1223</v>
      </c>
      <c r="B344" t="b">
        <v>1</v>
      </c>
    </row>
    <row r="345" spans="1:2">
      <c r="A345" s="86" t="s">
        <v>1224</v>
      </c>
      <c r="B345" t="b">
        <v>1</v>
      </c>
    </row>
    <row r="346" spans="1:2">
      <c r="A346" s="86" t="s">
        <v>1225</v>
      </c>
      <c r="B346" t="b">
        <v>1</v>
      </c>
    </row>
    <row r="347" spans="1:2">
      <c r="A347" s="86" t="s">
        <v>1226</v>
      </c>
      <c r="B347" t="b">
        <v>1</v>
      </c>
    </row>
    <row r="348" spans="1:2">
      <c r="A348" s="86" t="s">
        <v>1227</v>
      </c>
      <c r="B348" t="b">
        <v>1</v>
      </c>
    </row>
    <row r="349" spans="1:2">
      <c r="A349" s="86" t="s">
        <v>1228</v>
      </c>
      <c r="B349" t="b">
        <v>1</v>
      </c>
    </row>
    <row r="350" spans="1:2">
      <c r="A350" s="86" t="s">
        <v>1229</v>
      </c>
      <c r="B350" t="b">
        <v>1</v>
      </c>
    </row>
    <row r="351" spans="1:2">
      <c r="A351" s="86" t="s">
        <v>1230</v>
      </c>
      <c r="B351" t="b">
        <v>1</v>
      </c>
    </row>
    <row r="352" spans="1:2">
      <c r="A352" s="86" t="s">
        <v>1231</v>
      </c>
      <c r="B352" t="b">
        <v>1</v>
      </c>
    </row>
    <row r="353" spans="1:2">
      <c r="A353" s="86" t="s">
        <v>1232</v>
      </c>
      <c r="B353" t="b">
        <v>1</v>
      </c>
    </row>
    <row r="354" spans="1:2">
      <c r="A354" s="86" t="s">
        <v>1233</v>
      </c>
      <c r="B354" t="b">
        <v>1</v>
      </c>
    </row>
    <row r="355" spans="1:2">
      <c r="A355" s="86" t="s">
        <v>1234</v>
      </c>
      <c r="B355" t="b">
        <v>1</v>
      </c>
    </row>
    <row r="356" spans="1:2">
      <c r="A356" s="86" t="s">
        <v>1235</v>
      </c>
      <c r="B356" t="b">
        <v>1</v>
      </c>
    </row>
    <row r="357" spans="1:2">
      <c r="A357" s="86" t="s">
        <v>1236</v>
      </c>
      <c r="B357" t="b">
        <v>1</v>
      </c>
    </row>
    <row r="358" spans="1:2">
      <c r="A358" s="86" t="s">
        <v>1237</v>
      </c>
      <c r="B358" t="b">
        <v>1</v>
      </c>
    </row>
    <row r="359" spans="1:2">
      <c r="A359" s="86" t="s">
        <v>1238</v>
      </c>
      <c r="B359" t="b">
        <v>1</v>
      </c>
    </row>
    <row r="360" spans="1:2">
      <c r="A360" s="86" t="s">
        <v>1239</v>
      </c>
      <c r="B360" t="b">
        <v>1</v>
      </c>
    </row>
    <row r="361" spans="1:2">
      <c r="A361" s="86" t="s">
        <v>1240</v>
      </c>
      <c r="B361" t="b">
        <v>1</v>
      </c>
    </row>
    <row r="362" spans="1:2">
      <c r="A362" s="86" t="s">
        <v>1241</v>
      </c>
      <c r="B362" t="b">
        <v>1</v>
      </c>
    </row>
    <row r="363" spans="1:2">
      <c r="A363" s="86" t="s">
        <v>1242</v>
      </c>
      <c r="B363" t="b">
        <v>1</v>
      </c>
    </row>
    <row r="364" spans="1:2">
      <c r="A364" s="86" t="s">
        <v>1243</v>
      </c>
      <c r="B364" t="b">
        <v>1</v>
      </c>
    </row>
    <row r="365" spans="1:2">
      <c r="A365" s="86" t="s">
        <v>1244</v>
      </c>
      <c r="B365" t="b">
        <v>1</v>
      </c>
    </row>
    <row r="366" spans="1:2">
      <c r="A366" s="86" t="s">
        <v>1245</v>
      </c>
      <c r="B366" t="b">
        <v>1</v>
      </c>
    </row>
    <row r="367" spans="1:2">
      <c r="A367" s="86" t="s">
        <v>1246</v>
      </c>
      <c r="B367" t="b">
        <v>1</v>
      </c>
    </row>
    <row r="368" spans="1:2">
      <c r="A368" s="86" t="s">
        <v>1247</v>
      </c>
      <c r="B368" t="b">
        <v>1</v>
      </c>
    </row>
    <row r="369" spans="1:2">
      <c r="A369" s="86" t="s">
        <v>1248</v>
      </c>
      <c r="B369" t="b">
        <v>1</v>
      </c>
    </row>
    <row r="370" spans="1:2">
      <c r="A370" s="86" t="s">
        <v>1249</v>
      </c>
      <c r="B370" t="b">
        <v>1</v>
      </c>
    </row>
    <row r="371" spans="1:2">
      <c r="A371" s="86" t="s">
        <v>1250</v>
      </c>
      <c r="B371" t="b">
        <v>1</v>
      </c>
    </row>
    <row r="372" spans="1:2">
      <c r="A372" s="86" t="s">
        <v>1251</v>
      </c>
      <c r="B372" t="b">
        <v>1</v>
      </c>
    </row>
    <row r="373" spans="1:2">
      <c r="A373" s="86" t="s">
        <v>1252</v>
      </c>
      <c r="B373" t="b">
        <v>1</v>
      </c>
    </row>
    <row r="374" spans="1:2">
      <c r="A374" s="86" t="s">
        <v>1253</v>
      </c>
      <c r="B374" t="b">
        <v>1</v>
      </c>
    </row>
    <row r="375" spans="1:2">
      <c r="A375" s="86" t="s">
        <v>1254</v>
      </c>
      <c r="B375" t="b">
        <v>1</v>
      </c>
    </row>
    <row r="376" spans="1:2">
      <c r="A376" s="86" t="s">
        <v>1255</v>
      </c>
      <c r="B376" t="b">
        <v>1</v>
      </c>
    </row>
    <row r="377" spans="1:2">
      <c r="A377" s="86" t="s">
        <v>1256</v>
      </c>
      <c r="B377" t="b">
        <v>1</v>
      </c>
    </row>
    <row r="378" spans="1:2">
      <c r="A378" s="86" t="s">
        <v>1257</v>
      </c>
      <c r="B378" t="b">
        <v>1</v>
      </c>
    </row>
    <row r="379" spans="1:2">
      <c r="A379" s="86" t="s">
        <v>1258</v>
      </c>
      <c r="B379" t="b">
        <v>1</v>
      </c>
    </row>
    <row r="380" spans="1:2">
      <c r="A380" s="86" t="s">
        <v>1259</v>
      </c>
      <c r="B380" t="b">
        <v>1</v>
      </c>
    </row>
    <row r="381" spans="1:2">
      <c r="A381" s="86" t="s">
        <v>1260</v>
      </c>
      <c r="B381" t="b">
        <v>1</v>
      </c>
    </row>
    <row r="382" spans="1:2">
      <c r="A382" s="86" t="s">
        <v>1261</v>
      </c>
      <c r="B382" t="b">
        <v>1</v>
      </c>
    </row>
    <row r="383" spans="1:2">
      <c r="A383" s="86" t="s">
        <v>1262</v>
      </c>
      <c r="B383" t="b">
        <v>1</v>
      </c>
    </row>
    <row r="384" spans="1:2">
      <c r="A384" s="86" t="s">
        <v>1263</v>
      </c>
      <c r="B384" t="b">
        <v>1</v>
      </c>
    </row>
    <row r="385" spans="1:2">
      <c r="A385" s="86" t="s">
        <v>1264</v>
      </c>
      <c r="B385" t="b">
        <v>1</v>
      </c>
    </row>
    <row r="386" spans="1:2">
      <c r="A386" s="86" t="s">
        <v>1265</v>
      </c>
      <c r="B386" t="b">
        <v>1</v>
      </c>
    </row>
    <row r="387" spans="1:2">
      <c r="A387" s="86" t="s">
        <v>1266</v>
      </c>
      <c r="B387" t="b">
        <v>1</v>
      </c>
    </row>
    <row r="388" spans="1:2">
      <c r="A388" s="86" t="s">
        <v>1267</v>
      </c>
      <c r="B388" t="b">
        <v>1</v>
      </c>
    </row>
    <row r="389" spans="1:2">
      <c r="A389" s="86" t="s">
        <v>1268</v>
      </c>
      <c r="B389" t="b">
        <v>1</v>
      </c>
    </row>
    <row r="390" spans="1:2">
      <c r="A390" s="86" t="s">
        <v>1269</v>
      </c>
      <c r="B390" t="b">
        <v>1</v>
      </c>
    </row>
    <row r="391" spans="1:2">
      <c r="A391" s="86" t="s">
        <v>1270</v>
      </c>
      <c r="B391" t="b">
        <v>1</v>
      </c>
    </row>
    <row r="392" spans="1:2">
      <c r="A392" s="86" t="s">
        <v>1271</v>
      </c>
      <c r="B392" t="b">
        <v>1</v>
      </c>
    </row>
    <row r="393" spans="1:2">
      <c r="A393" s="86" t="s">
        <v>1272</v>
      </c>
      <c r="B393" t="b">
        <v>1</v>
      </c>
    </row>
    <row r="394" spans="1:2">
      <c r="A394" s="86" t="s">
        <v>1273</v>
      </c>
      <c r="B394" t="b">
        <v>1</v>
      </c>
    </row>
    <row r="395" spans="1:2">
      <c r="A395" s="86" t="s">
        <v>1274</v>
      </c>
      <c r="B395" t="b">
        <v>1</v>
      </c>
    </row>
    <row r="396" spans="1:2">
      <c r="A396" s="86" t="s">
        <v>1275</v>
      </c>
      <c r="B396" t="b">
        <v>1</v>
      </c>
    </row>
    <row r="397" spans="1:2">
      <c r="A397" s="86" t="s">
        <v>1276</v>
      </c>
      <c r="B397" t="b">
        <v>1</v>
      </c>
    </row>
    <row r="398" spans="1:2">
      <c r="A398" s="86" t="s">
        <v>1277</v>
      </c>
      <c r="B398" t="b">
        <v>1</v>
      </c>
    </row>
    <row r="399" spans="1:2">
      <c r="A399" s="86" t="s">
        <v>1278</v>
      </c>
      <c r="B399" t="b">
        <v>1</v>
      </c>
    </row>
    <row r="400" spans="1:2">
      <c r="A400" s="86" t="s">
        <v>1279</v>
      </c>
      <c r="B400" t="b">
        <v>1</v>
      </c>
    </row>
    <row r="401" spans="1:2">
      <c r="A401" s="86" t="s">
        <v>1280</v>
      </c>
      <c r="B401" t="b">
        <v>1</v>
      </c>
    </row>
    <row r="402" spans="1:2">
      <c r="A402" s="86" t="s">
        <v>1281</v>
      </c>
      <c r="B402" t="b">
        <v>1</v>
      </c>
    </row>
    <row r="403" spans="1:2">
      <c r="A403" s="86" t="s">
        <v>1282</v>
      </c>
      <c r="B403" t="b">
        <v>1</v>
      </c>
    </row>
    <row r="404" spans="1:2">
      <c r="A404" s="86" t="s">
        <v>1283</v>
      </c>
      <c r="B404" t="b">
        <v>1</v>
      </c>
    </row>
    <row r="405" spans="1:2">
      <c r="A405" s="86" t="s">
        <v>1284</v>
      </c>
      <c r="B405" t="b">
        <v>1</v>
      </c>
    </row>
    <row r="406" spans="1:2">
      <c r="A406" s="86" t="s">
        <v>1285</v>
      </c>
      <c r="B406" t="b">
        <v>1</v>
      </c>
    </row>
    <row r="407" spans="1:2">
      <c r="A407" s="86" t="s">
        <v>1286</v>
      </c>
      <c r="B407" t="b">
        <v>1</v>
      </c>
    </row>
    <row r="408" spans="1:2">
      <c r="A408" s="86" t="s">
        <v>1287</v>
      </c>
      <c r="B408" t="b">
        <v>1</v>
      </c>
    </row>
    <row r="409" spans="1:2">
      <c r="A409" s="86" t="s">
        <v>1288</v>
      </c>
      <c r="B409" t="b">
        <v>1</v>
      </c>
    </row>
    <row r="410" spans="1:2">
      <c r="A410" s="86" t="s">
        <v>1289</v>
      </c>
      <c r="B410" t="b">
        <v>1</v>
      </c>
    </row>
    <row r="411" spans="1:2">
      <c r="A411" s="86" t="s">
        <v>1290</v>
      </c>
      <c r="B411" t="b">
        <v>1</v>
      </c>
    </row>
    <row r="412" spans="1:2">
      <c r="A412" s="86" t="s">
        <v>1291</v>
      </c>
      <c r="B412" t="b">
        <v>1</v>
      </c>
    </row>
    <row r="413" spans="1:2">
      <c r="A413" s="86" t="s">
        <v>1292</v>
      </c>
      <c r="B413" t="b">
        <v>1</v>
      </c>
    </row>
    <row r="414" spans="1:2">
      <c r="A414" s="86" t="s">
        <v>1293</v>
      </c>
      <c r="B414" t="b">
        <v>1</v>
      </c>
    </row>
    <row r="415" spans="1:2">
      <c r="A415" s="86" t="s">
        <v>1294</v>
      </c>
      <c r="B415" t="b">
        <v>1</v>
      </c>
    </row>
    <row r="416" spans="1:2">
      <c r="A416" s="86" t="s">
        <v>1295</v>
      </c>
      <c r="B416" t="b">
        <v>1</v>
      </c>
    </row>
    <row r="417" spans="1:2">
      <c r="A417" s="86" t="s">
        <v>1296</v>
      </c>
      <c r="B417" t="b">
        <v>1</v>
      </c>
    </row>
    <row r="418" spans="1:2">
      <c r="A418" s="86" t="s">
        <v>1297</v>
      </c>
      <c r="B418" t="b">
        <v>1</v>
      </c>
    </row>
    <row r="419" spans="1:2">
      <c r="A419" s="86" t="s">
        <v>1298</v>
      </c>
      <c r="B419" t="b">
        <v>1</v>
      </c>
    </row>
    <row r="420" spans="1:2">
      <c r="A420" s="86" t="s">
        <v>1299</v>
      </c>
      <c r="B420" t="b">
        <v>1</v>
      </c>
    </row>
    <row r="421" spans="1:2">
      <c r="A421" s="86" t="s">
        <v>1300</v>
      </c>
      <c r="B421" t="b">
        <v>1</v>
      </c>
    </row>
    <row r="422" spans="1:2">
      <c r="A422" s="86" t="s">
        <v>1301</v>
      </c>
      <c r="B422" t="b">
        <v>1</v>
      </c>
    </row>
    <row r="423" spans="1:2">
      <c r="A423" s="86" t="s">
        <v>1302</v>
      </c>
      <c r="B423" t="b">
        <v>1</v>
      </c>
    </row>
    <row r="424" spans="1:2">
      <c r="A424" s="86" t="s">
        <v>1303</v>
      </c>
      <c r="B424" t="b">
        <v>1</v>
      </c>
    </row>
    <row r="425" spans="1:2">
      <c r="A425" s="86" t="s">
        <v>1304</v>
      </c>
      <c r="B425" t="b">
        <v>1</v>
      </c>
    </row>
    <row r="426" spans="1:2">
      <c r="A426" s="86" t="s">
        <v>1305</v>
      </c>
      <c r="B426" t="b">
        <v>1</v>
      </c>
    </row>
    <row r="427" spans="1:2">
      <c r="A427" s="86" t="s">
        <v>1306</v>
      </c>
      <c r="B427" t="b">
        <v>1</v>
      </c>
    </row>
    <row r="428" spans="1:2">
      <c r="A428" s="86" t="s">
        <v>1307</v>
      </c>
      <c r="B428" t="b">
        <v>1</v>
      </c>
    </row>
    <row r="429" spans="1:2">
      <c r="A429" s="86" t="s">
        <v>1308</v>
      </c>
      <c r="B429" t="b">
        <v>1</v>
      </c>
    </row>
    <row r="430" spans="1:2">
      <c r="A430" s="86" t="s">
        <v>1309</v>
      </c>
      <c r="B430" t="b">
        <v>1</v>
      </c>
    </row>
    <row r="431" spans="1:2">
      <c r="A431" s="86" t="s">
        <v>1310</v>
      </c>
      <c r="B431" t="b">
        <v>1</v>
      </c>
    </row>
    <row r="432" spans="1:2">
      <c r="A432" s="86" t="s">
        <v>1311</v>
      </c>
      <c r="B432" t="b">
        <v>1</v>
      </c>
    </row>
    <row r="433" spans="1:2">
      <c r="A433" s="86" t="s">
        <v>1312</v>
      </c>
      <c r="B433" t="b">
        <v>1</v>
      </c>
    </row>
    <row r="434" spans="1:2">
      <c r="A434" s="86" t="s">
        <v>1313</v>
      </c>
      <c r="B434" t="b">
        <v>1</v>
      </c>
    </row>
    <row r="435" spans="1:2">
      <c r="A435" s="86" t="s">
        <v>1314</v>
      </c>
      <c r="B435" t="b">
        <v>1</v>
      </c>
    </row>
    <row r="436" spans="1:2">
      <c r="A436" s="86" t="s">
        <v>1315</v>
      </c>
      <c r="B436" t="b">
        <v>1</v>
      </c>
    </row>
    <row r="437" spans="1:2">
      <c r="A437" s="86" t="s">
        <v>1316</v>
      </c>
      <c r="B437" t="b">
        <v>1</v>
      </c>
    </row>
    <row r="438" spans="1:2">
      <c r="A438" s="86" t="s">
        <v>1317</v>
      </c>
      <c r="B438" t="b">
        <v>1</v>
      </c>
    </row>
    <row r="439" spans="1:2">
      <c r="A439" s="86" t="s">
        <v>1318</v>
      </c>
      <c r="B439" t="b">
        <v>1</v>
      </c>
    </row>
    <row r="440" spans="1:2">
      <c r="A440" s="86" t="s">
        <v>1319</v>
      </c>
      <c r="B440" t="b">
        <v>1</v>
      </c>
    </row>
    <row r="441" spans="1:2">
      <c r="A441" s="86" t="s">
        <v>1320</v>
      </c>
      <c r="B441" t="b">
        <v>1</v>
      </c>
    </row>
    <row r="442" spans="1:2">
      <c r="A442" s="86" t="s">
        <v>1321</v>
      </c>
      <c r="B442" t="b">
        <v>1</v>
      </c>
    </row>
    <row r="443" spans="1:2">
      <c r="A443" s="86" t="s">
        <v>1322</v>
      </c>
      <c r="B443" t="b">
        <v>1</v>
      </c>
    </row>
    <row r="444" spans="1:2">
      <c r="A444" s="86" t="s">
        <v>1323</v>
      </c>
      <c r="B444" t="b">
        <v>1</v>
      </c>
    </row>
    <row r="445" spans="1:2">
      <c r="A445" s="86" t="s">
        <v>1324</v>
      </c>
      <c r="B445" t="b">
        <v>1</v>
      </c>
    </row>
    <row r="446" spans="1:2">
      <c r="A446" s="86" t="s">
        <v>1325</v>
      </c>
      <c r="B446" t="b">
        <v>1</v>
      </c>
    </row>
    <row r="447" spans="1:2">
      <c r="A447" s="86" t="s">
        <v>1326</v>
      </c>
      <c r="B447" t="b">
        <v>1</v>
      </c>
    </row>
    <row r="448" spans="1:2">
      <c r="A448" s="86" t="s">
        <v>1327</v>
      </c>
      <c r="B448" t="b">
        <v>1</v>
      </c>
    </row>
    <row r="449" spans="1:2">
      <c r="A449" s="86" t="s">
        <v>1328</v>
      </c>
      <c r="B449" t="b">
        <v>1</v>
      </c>
    </row>
    <row r="450" spans="1:2">
      <c r="A450" s="86" t="s">
        <v>1329</v>
      </c>
      <c r="B450" t="b">
        <v>1</v>
      </c>
    </row>
    <row r="451" spans="1:2">
      <c r="A451" s="86" t="s">
        <v>1330</v>
      </c>
      <c r="B451" t="b">
        <v>1</v>
      </c>
    </row>
    <row r="452" spans="1:2">
      <c r="A452" s="86" t="s">
        <v>1331</v>
      </c>
      <c r="B452" t="b">
        <v>1</v>
      </c>
    </row>
    <row r="453" spans="1:2">
      <c r="A453" s="86" t="s">
        <v>1332</v>
      </c>
      <c r="B453" t="b">
        <v>1</v>
      </c>
    </row>
    <row r="454" spans="1:2">
      <c r="A454" s="86" t="s">
        <v>1333</v>
      </c>
      <c r="B454" t="b">
        <v>1</v>
      </c>
    </row>
    <row r="455" spans="1:2">
      <c r="A455" s="86" t="s">
        <v>1334</v>
      </c>
      <c r="B455" t="b">
        <v>1</v>
      </c>
    </row>
    <row r="456" spans="1:2">
      <c r="A456" s="86" t="s">
        <v>1335</v>
      </c>
      <c r="B456" t="b">
        <v>1</v>
      </c>
    </row>
    <row r="457" spans="1:2">
      <c r="A457" s="86" t="s">
        <v>1336</v>
      </c>
      <c r="B457" t="b">
        <v>1</v>
      </c>
    </row>
    <row r="458" spans="1:2">
      <c r="A458" s="86" t="s">
        <v>1337</v>
      </c>
      <c r="B458" t="b">
        <v>1</v>
      </c>
    </row>
    <row r="459" spans="1:2">
      <c r="A459" s="86" t="s">
        <v>1338</v>
      </c>
      <c r="B459" t="b">
        <v>1</v>
      </c>
    </row>
    <row r="460" spans="1:2">
      <c r="A460" s="86" t="s">
        <v>1339</v>
      </c>
      <c r="B460" t="b">
        <v>1</v>
      </c>
    </row>
    <row r="461" spans="1:2">
      <c r="A461" s="86" t="s">
        <v>1340</v>
      </c>
      <c r="B461" t="b">
        <v>1</v>
      </c>
    </row>
    <row r="462" spans="1:2">
      <c r="A462" s="86" t="s">
        <v>1341</v>
      </c>
      <c r="B462" t="b">
        <v>1</v>
      </c>
    </row>
    <row r="463" spans="1:2">
      <c r="A463" s="86" t="s">
        <v>1342</v>
      </c>
      <c r="B463" t="b">
        <v>1</v>
      </c>
    </row>
    <row r="464" spans="1:2">
      <c r="A464" s="86" t="s">
        <v>1343</v>
      </c>
      <c r="B464" t="b">
        <v>1</v>
      </c>
    </row>
    <row r="465" spans="1:2">
      <c r="A465" s="86" t="s">
        <v>1344</v>
      </c>
      <c r="B465" t="b">
        <v>1</v>
      </c>
    </row>
    <row r="466" spans="1:2">
      <c r="A466" s="86" t="s">
        <v>1345</v>
      </c>
      <c r="B466" t="b">
        <v>1</v>
      </c>
    </row>
    <row r="467" spans="1:2">
      <c r="A467" s="86" t="s">
        <v>1346</v>
      </c>
      <c r="B467" t="b">
        <v>1</v>
      </c>
    </row>
    <row r="468" spans="1:2">
      <c r="A468" s="86" t="s">
        <v>1347</v>
      </c>
      <c r="B468" t="b">
        <v>1</v>
      </c>
    </row>
    <row r="469" spans="1:2">
      <c r="A469" s="86" t="s">
        <v>1348</v>
      </c>
      <c r="B469" t="b">
        <v>1</v>
      </c>
    </row>
    <row r="470" spans="1:2">
      <c r="A470" s="86" t="s">
        <v>1349</v>
      </c>
      <c r="B470" t="b">
        <v>1</v>
      </c>
    </row>
    <row r="471" spans="1:2">
      <c r="A471" s="86" t="s">
        <v>1350</v>
      </c>
      <c r="B471" t="b">
        <v>1</v>
      </c>
    </row>
    <row r="472" spans="1:2">
      <c r="A472" s="86" t="s">
        <v>1351</v>
      </c>
      <c r="B472" t="b">
        <v>1</v>
      </c>
    </row>
    <row r="473" spans="1:2">
      <c r="A473" s="86" t="s">
        <v>1352</v>
      </c>
      <c r="B473" t="b">
        <v>1</v>
      </c>
    </row>
    <row r="474" spans="1:2">
      <c r="A474" s="86" t="s">
        <v>1353</v>
      </c>
      <c r="B474" t="b">
        <v>1</v>
      </c>
    </row>
    <row r="475" spans="1:2">
      <c r="A475" s="86" t="s">
        <v>1354</v>
      </c>
      <c r="B475" t="b">
        <v>1</v>
      </c>
    </row>
    <row r="476" spans="1:2">
      <c r="A476" s="86" t="s">
        <v>1355</v>
      </c>
      <c r="B476" t="b">
        <v>1</v>
      </c>
    </row>
    <row r="477" spans="1:2">
      <c r="A477" s="86" t="s">
        <v>1356</v>
      </c>
      <c r="B477" t="b">
        <v>1</v>
      </c>
    </row>
    <row r="478" spans="1:2">
      <c r="A478" s="86" t="s">
        <v>1357</v>
      </c>
      <c r="B478" t="b">
        <v>1</v>
      </c>
    </row>
    <row r="479" spans="1:2">
      <c r="A479" s="86" t="s">
        <v>1358</v>
      </c>
      <c r="B479" t="b">
        <v>1</v>
      </c>
    </row>
    <row r="480" spans="1:2">
      <c r="A480" s="86" t="s">
        <v>1359</v>
      </c>
      <c r="B480" t="b">
        <v>1</v>
      </c>
    </row>
    <row r="481" spans="1:2">
      <c r="A481" s="86" t="s">
        <v>1360</v>
      </c>
      <c r="B481" t="b">
        <v>1</v>
      </c>
    </row>
    <row r="482" spans="1:2">
      <c r="A482" s="86" t="s">
        <v>1361</v>
      </c>
      <c r="B482" t="b">
        <v>1</v>
      </c>
    </row>
    <row r="483" spans="1:2">
      <c r="A483" s="86" t="s">
        <v>1362</v>
      </c>
      <c r="B483" t="b">
        <v>1</v>
      </c>
    </row>
    <row r="484" spans="1:2">
      <c r="A484" s="86" t="s">
        <v>1363</v>
      </c>
      <c r="B484" t="b">
        <v>1</v>
      </c>
    </row>
    <row r="485" spans="1:2">
      <c r="A485" s="86" t="s">
        <v>1364</v>
      </c>
      <c r="B485" t="b">
        <v>1</v>
      </c>
    </row>
    <row r="486" spans="1:2">
      <c r="A486" s="86" t="s">
        <v>1365</v>
      </c>
      <c r="B486" t="b">
        <v>1</v>
      </c>
    </row>
    <row r="487" spans="1:2">
      <c r="A487" s="86" t="s">
        <v>1366</v>
      </c>
      <c r="B487" t="b">
        <v>1</v>
      </c>
    </row>
    <row r="488" spans="1:2">
      <c r="A488" s="86" t="s">
        <v>1367</v>
      </c>
      <c r="B488" t="b">
        <v>1</v>
      </c>
    </row>
    <row r="489" spans="1:2">
      <c r="A489" s="86" t="s">
        <v>1368</v>
      </c>
      <c r="B489" t="b">
        <v>1</v>
      </c>
    </row>
    <row r="490" spans="1:2">
      <c r="A490" s="86" t="s">
        <v>1369</v>
      </c>
      <c r="B490" t="b">
        <v>1</v>
      </c>
    </row>
    <row r="491" spans="1:2">
      <c r="A491" s="86" t="s">
        <v>1370</v>
      </c>
      <c r="B491" t="b">
        <v>1</v>
      </c>
    </row>
    <row r="492" spans="1:2">
      <c r="A492" s="86" t="s">
        <v>1371</v>
      </c>
      <c r="B492" t="b">
        <v>1</v>
      </c>
    </row>
    <row r="493" spans="1:2">
      <c r="A493" s="86" t="s">
        <v>1372</v>
      </c>
      <c r="B493" t="b">
        <v>1</v>
      </c>
    </row>
    <row r="494" spans="1:2">
      <c r="A494" s="86" t="s">
        <v>1373</v>
      </c>
      <c r="B494" t="b">
        <v>1</v>
      </c>
    </row>
    <row r="495" spans="1:2">
      <c r="A495" s="86" t="s">
        <v>1374</v>
      </c>
      <c r="B495" t="b">
        <v>1</v>
      </c>
    </row>
    <row r="496" spans="1:2">
      <c r="A496" s="86" t="s">
        <v>1375</v>
      </c>
      <c r="B496" t="b">
        <v>1</v>
      </c>
    </row>
    <row r="497" spans="1:2">
      <c r="A497" s="86" t="s">
        <v>1376</v>
      </c>
      <c r="B497" t="b">
        <v>1</v>
      </c>
    </row>
    <row r="498" spans="1:2">
      <c r="A498" s="86" t="s">
        <v>1377</v>
      </c>
      <c r="B498" t="b">
        <v>1</v>
      </c>
    </row>
    <row r="499" spans="1:2">
      <c r="A499" s="86" t="s">
        <v>1378</v>
      </c>
      <c r="B499" t="b">
        <v>1</v>
      </c>
    </row>
    <row r="500" spans="1:2">
      <c r="A500" s="86" t="s">
        <v>1379</v>
      </c>
      <c r="B500" t="b">
        <v>1</v>
      </c>
    </row>
    <row r="501" spans="1:2">
      <c r="A501" s="86" t="s">
        <v>1380</v>
      </c>
      <c r="B501" t="b">
        <v>1</v>
      </c>
    </row>
    <row r="502" spans="1:2">
      <c r="A502" s="86" t="s">
        <v>1381</v>
      </c>
      <c r="B502" t="b">
        <v>1</v>
      </c>
    </row>
    <row r="503" spans="1:2">
      <c r="A503" s="86" t="s">
        <v>1382</v>
      </c>
      <c r="B503" t="b">
        <v>1</v>
      </c>
    </row>
    <row r="504" spans="1:2">
      <c r="A504" s="86" t="s">
        <v>1383</v>
      </c>
      <c r="B504" t="b">
        <v>1</v>
      </c>
    </row>
    <row r="505" spans="1:2">
      <c r="A505" s="86" t="s">
        <v>1384</v>
      </c>
      <c r="B505" t="b">
        <v>1</v>
      </c>
    </row>
    <row r="506" spans="1:2">
      <c r="A506" s="86" t="s">
        <v>1385</v>
      </c>
      <c r="B506" t="b">
        <v>1</v>
      </c>
    </row>
    <row r="507" spans="1:2">
      <c r="A507" s="86" t="s">
        <v>1386</v>
      </c>
      <c r="B507" t="b">
        <v>1</v>
      </c>
    </row>
    <row r="508" spans="1:2">
      <c r="A508" s="86" t="s">
        <v>1387</v>
      </c>
      <c r="B508" t="b">
        <v>1</v>
      </c>
    </row>
    <row r="509" spans="1:2">
      <c r="A509" s="86" t="s">
        <v>1388</v>
      </c>
      <c r="B509" t="b">
        <v>1</v>
      </c>
    </row>
    <row r="510" spans="1:2">
      <c r="A510" s="86" t="s">
        <v>1389</v>
      </c>
      <c r="B510" t="b">
        <v>1</v>
      </c>
    </row>
    <row r="511" spans="1:2">
      <c r="A511" s="86" t="s">
        <v>1390</v>
      </c>
      <c r="B511" t="b">
        <v>1</v>
      </c>
    </row>
    <row r="512" spans="1:2">
      <c r="A512" s="86" t="s">
        <v>1391</v>
      </c>
      <c r="B512" t="b">
        <v>1</v>
      </c>
    </row>
    <row r="513" spans="1:2">
      <c r="A513" s="86" t="s">
        <v>1392</v>
      </c>
      <c r="B513" t="b">
        <v>1</v>
      </c>
    </row>
    <row r="514" spans="1:2">
      <c r="A514" s="86" t="s">
        <v>1393</v>
      </c>
      <c r="B514" t="b">
        <v>1</v>
      </c>
    </row>
    <row r="515" spans="1:2">
      <c r="A515" s="86" t="s">
        <v>1394</v>
      </c>
      <c r="B515" t="b">
        <v>1</v>
      </c>
    </row>
    <row r="516" spans="1:2">
      <c r="A516" s="86" t="s">
        <v>1395</v>
      </c>
      <c r="B516" t="b">
        <v>1</v>
      </c>
    </row>
    <row r="517" spans="1:2">
      <c r="A517" s="86" t="s">
        <v>1396</v>
      </c>
      <c r="B517" t="b">
        <v>1</v>
      </c>
    </row>
    <row r="518" spans="1:2">
      <c r="A518" s="86" t="s">
        <v>1397</v>
      </c>
      <c r="B518" t="b">
        <v>1</v>
      </c>
    </row>
    <row r="519" spans="1:2">
      <c r="A519" s="86" t="s">
        <v>1398</v>
      </c>
      <c r="B519" t="b">
        <v>1</v>
      </c>
    </row>
    <row r="520" spans="1:2">
      <c r="A520" s="86" t="s">
        <v>1399</v>
      </c>
      <c r="B520" t="b">
        <v>1</v>
      </c>
    </row>
    <row r="521" spans="1:2">
      <c r="A521" s="86" t="s">
        <v>1400</v>
      </c>
      <c r="B521" t="b">
        <v>1</v>
      </c>
    </row>
    <row r="522" spans="1:2">
      <c r="A522" s="86" t="s">
        <v>1401</v>
      </c>
      <c r="B522" t="b">
        <v>1</v>
      </c>
    </row>
    <row r="523" spans="1:2">
      <c r="A523" s="86" t="s">
        <v>1402</v>
      </c>
      <c r="B523" t="b">
        <v>1</v>
      </c>
    </row>
    <row r="524" spans="1:2">
      <c r="A524" s="86" t="s">
        <v>1403</v>
      </c>
      <c r="B524" t="b">
        <v>1</v>
      </c>
    </row>
    <row r="525" spans="1:2">
      <c r="A525" s="86" t="s">
        <v>1404</v>
      </c>
      <c r="B525" t="b">
        <v>1</v>
      </c>
    </row>
    <row r="526" spans="1:2">
      <c r="A526" s="86" t="s">
        <v>1405</v>
      </c>
      <c r="B526" t="b">
        <v>1</v>
      </c>
    </row>
    <row r="527" spans="1:2">
      <c r="A527" s="86" t="s">
        <v>1406</v>
      </c>
      <c r="B527" t="b">
        <v>1</v>
      </c>
    </row>
    <row r="528" spans="1:2">
      <c r="A528" s="86" t="s">
        <v>1407</v>
      </c>
      <c r="B528" t="b">
        <v>1</v>
      </c>
    </row>
    <row r="529" spans="1:2">
      <c r="A529" s="86" t="s">
        <v>1408</v>
      </c>
      <c r="B529" t="b">
        <v>1</v>
      </c>
    </row>
    <row r="530" spans="1:2">
      <c r="A530" s="86" t="s">
        <v>1409</v>
      </c>
      <c r="B530" t="b">
        <v>1</v>
      </c>
    </row>
    <row r="531" spans="1:2">
      <c r="A531" s="86" t="s">
        <v>1410</v>
      </c>
      <c r="B531" t="b">
        <v>1</v>
      </c>
    </row>
    <row r="532" spans="1:2">
      <c r="A532" s="86" t="s">
        <v>1411</v>
      </c>
      <c r="B532" t="b">
        <v>1</v>
      </c>
    </row>
    <row r="533" spans="1:2">
      <c r="A533" s="86" t="s">
        <v>1412</v>
      </c>
      <c r="B533" t="b">
        <v>1</v>
      </c>
    </row>
    <row r="534" spans="1:2">
      <c r="A534" s="86" t="s">
        <v>1413</v>
      </c>
      <c r="B534" t="b">
        <v>1</v>
      </c>
    </row>
    <row r="535" spans="1:2">
      <c r="A535" s="86" t="s">
        <v>1414</v>
      </c>
      <c r="B535" t="b">
        <v>1</v>
      </c>
    </row>
    <row r="536" spans="1:2">
      <c r="A536" s="86" t="s">
        <v>1415</v>
      </c>
      <c r="B536" t="b">
        <v>1</v>
      </c>
    </row>
    <row r="537" spans="1:2">
      <c r="A537" s="86" t="s">
        <v>1416</v>
      </c>
      <c r="B537" t="b">
        <v>1</v>
      </c>
    </row>
    <row r="538" spans="1:2">
      <c r="A538" s="86" t="s">
        <v>1417</v>
      </c>
      <c r="B538" t="b">
        <v>1</v>
      </c>
    </row>
    <row r="539" spans="1:2">
      <c r="A539" s="86" t="s">
        <v>1418</v>
      </c>
      <c r="B539" t="b">
        <v>1</v>
      </c>
    </row>
    <row r="540" spans="1:2">
      <c r="A540" s="86" t="s">
        <v>1419</v>
      </c>
      <c r="B540" t="b">
        <v>1</v>
      </c>
    </row>
    <row r="541" spans="1:2">
      <c r="A541" s="86" t="s">
        <v>1420</v>
      </c>
      <c r="B541" t="b">
        <v>1</v>
      </c>
    </row>
    <row r="542" spans="1:2">
      <c r="A542" s="86" t="s">
        <v>1421</v>
      </c>
      <c r="B542" t="b">
        <v>1</v>
      </c>
    </row>
    <row r="543" spans="1:2">
      <c r="A543" s="86" t="s">
        <v>1422</v>
      </c>
      <c r="B543" t="b">
        <v>1</v>
      </c>
    </row>
    <row r="544" spans="1:2">
      <c r="A544" s="86" t="s">
        <v>1423</v>
      </c>
      <c r="B544" t="b">
        <v>1</v>
      </c>
    </row>
    <row r="545" spans="1:2">
      <c r="A545" s="86" t="s">
        <v>1424</v>
      </c>
      <c r="B545" t="b">
        <v>1</v>
      </c>
    </row>
    <row r="546" spans="1:2">
      <c r="A546" s="86" t="s">
        <v>1425</v>
      </c>
      <c r="B546" t="b">
        <v>1</v>
      </c>
    </row>
    <row r="547" spans="1:2">
      <c r="A547" s="86" t="s">
        <v>1426</v>
      </c>
      <c r="B547" t="b">
        <v>1</v>
      </c>
    </row>
    <row r="548" spans="1:2">
      <c r="A548" s="86" t="s">
        <v>1427</v>
      </c>
      <c r="B548" t="b">
        <v>1</v>
      </c>
    </row>
    <row r="549" spans="1:2">
      <c r="A549" s="86" t="s">
        <v>1428</v>
      </c>
      <c r="B549" t="b">
        <v>1</v>
      </c>
    </row>
    <row r="550" spans="1:2">
      <c r="A550" s="86" t="s">
        <v>1429</v>
      </c>
      <c r="B550" t="b">
        <v>1</v>
      </c>
    </row>
    <row r="551" spans="1:2">
      <c r="A551" s="86" t="s">
        <v>1430</v>
      </c>
      <c r="B551" t="b">
        <v>1</v>
      </c>
    </row>
    <row r="552" spans="1:2">
      <c r="A552" s="86" t="s">
        <v>1431</v>
      </c>
      <c r="B552" t="b">
        <v>1</v>
      </c>
    </row>
    <row r="553" spans="1:2">
      <c r="A553" s="86" t="s">
        <v>1432</v>
      </c>
      <c r="B553" t="b">
        <v>1</v>
      </c>
    </row>
    <row r="554" spans="1:2">
      <c r="A554" s="86" t="s">
        <v>1433</v>
      </c>
      <c r="B554" t="b">
        <v>1</v>
      </c>
    </row>
    <row r="555" spans="1:2">
      <c r="A555" s="86" t="s">
        <v>1434</v>
      </c>
      <c r="B555" t="b">
        <v>1</v>
      </c>
    </row>
    <row r="556" spans="1:2">
      <c r="A556" s="86" t="s">
        <v>1435</v>
      </c>
      <c r="B556" t="b">
        <v>1</v>
      </c>
    </row>
    <row r="557" spans="1:2">
      <c r="A557" s="86" t="s">
        <v>1436</v>
      </c>
      <c r="B557" t="b">
        <v>1</v>
      </c>
    </row>
    <row r="558" spans="1:2">
      <c r="A558" s="86" t="s">
        <v>1437</v>
      </c>
      <c r="B558" t="b">
        <v>1</v>
      </c>
    </row>
    <row r="559" spans="1:2">
      <c r="A559" s="86" t="s">
        <v>1438</v>
      </c>
      <c r="B559" t="b">
        <v>1</v>
      </c>
    </row>
    <row r="560" spans="1:2">
      <c r="A560" s="86" t="s">
        <v>1439</v>
      </c>
      <c r="B560" t="b">
        <v>1</v>
      </c>
    </row>
    <row r="561" spans="1:2">
      <c r="A561" s="86" t="s">
        <v>1440</v>
      </c>
      <c r="B561" t="b">
        <v>1</v>
      </c>
    </row>
    <row r="562" spans="1:2">
      <c r="A562" s="86" t="s">
        <v>1441</v>
      </c>
      <c r="B562" t="b">
        <v>1</v>
      </c>
    </row>
    <row r="563" spans="1:2">
      <c r="A563" s="86" t="s">
        <v>1442</v>
      </c>
      <c r="B563" t="b">
        <v>1</v>
      </c>
    </row>
    <row r="564" spans="1:2">
      <c r="A564" s="86" t="s">
        <v>1443</v>
      </c>
      <c r="B564" t="b">
        <v>1</v>
      </c>
    </row>
    <row r="565" spans="1:2">
      <c r="A565" s="86" t="s">
        <v>1444</v>
      </c>
      <c r="B565" t="b">
        <v>1</v>
      </c>
    </row>
    <row r="566" spans="1:2">
      <c r="A566" s="86" t="s">
        <v>1445</v>
      </c>
      <c r="B566" t="b">
        <v>1</v>
      </c>
    </row>
    <row r="567" spans="1:2">
      <c r="A567" s="86" t="s">
        <v>1446</v>
      </c>
      <c r="B567" t="b">
        <v>1</v>
      </c>
    </row>
    <row r="568" spans="1:2">
      <c r="A568" s="86" t="s">
        <v>1447</v>
      </c>
      <c r="B568" t="b">
        <v>1</v>
      </c>
    </row>
    <row r="569" spans="1:2">
      <c r="A569" s="86" t="s">
        <v>1448</v>
      </c>
      <c r="B569" t="b">
        <v>1</v>
      </c>
    </row>
    <row r="570" spans="1:2">
      <c r="A570" s="86" t="s">
        <v>1449</v>
      </c>
      <c r="B570" t="b">
        <v>1</v>
      </c>
    </row>
    <row r="571" spans="1:2">
      <c r="A571" s="86" t="s">
        <v>1450</v>
      </c>
      <c r="B571" t="b">
        <v>1</v>
      </c>
    </row>
    <row r="572" spans="1:2">
      <c r="A572" s="86" t="s">
        <v>1451</v>
      </c>
      <c r="B572" t="b">
        <v>1</v>
      </c>
    </row>
    <row r="573" spans="1:2">
      <c r="A573" s="86" t="s">
        <v>1452</v>
      </c>
      <c r="B573" t="b">
        <v>1</v>
      </c>
    </row>
    <row r="574" spans="1:2">
      <c r="A574" s="86" t="s">
        <v>1453</v>
      </c>
      <c r="B574" t="b">
        <v>1</v>
      </c>
    </row>
    <row r="575" spans="1:2">
      <c r="A575" s="86" t="s">
        <v>1454</v>
      </c>
      <c r="B575" t="b">
        <v>1</v>
      </c>
    </row>
    <row r="576" spans="1:2">
      <c r="A576" s="86" t="s">
        <v>1455</v>
      </c>
      <c r="B576" t="b">
        <v>1</v>
      </c>
    </row>
    <row r="577" spans="1:2">
      <c r="A577" s="86" t="s">
        <v>1456</v>
      </c>
      <c r="B577" t="b">
        <v>1</v>
      </c>
    </row>
    <row r="578" spans="1:2">
      <c r="A578" s="86" t="s">
        <v>1457</v>
      </c>
      <c r="B578" t="b">
        <v>1</v>
      </c>
    </row>
    <row r="579" spans="1:2">
      <c r="A579" s="86" t="s">
        <v>1458</v>
      </c>
      <c r="B579" t="b">
        <v>1</v>
      </c>
    </row>
    <row r="580" spans="1:2">
      <c r="A580" s="86" t="s">
        <v>1459</v>
      </c>
      <c r="B580" t="b">
        <v>1</v>
      </c>
    </row>
    <row r="581" spans="1:2">
      <c r="A581" s="86" t="s">
        <v>1460</v>
      </c>
      <c r="B581" t="b">
        <v>1</v>
      </c>
    </row>
    <row r="582" spans="1:2">
      <c r="A582" s="86" t="s">
        <v>1461</v>
      </c>
      <c r="B582" t="b">
        <v>1</v>
      </c>
    </row>
    <row r="583" spans="1:2">
      <c r="A583" s="86" t="s">
        <v>1462</v>
      </c>
      <c r="B583" t="b">
        <v>1</v>
      </c>
    </row>
    <row r="584" spans="1:2">
      <c r="A584" s="86" t="s">
        <v>1463</v>
      </c>
      <c r="B584" t="b">
        <v>1</v>
      </c>
    </row>
    <row r="585" spans="1:2">
      <c r="A585" s="86" t="s">
        <v>1464</v>
      </c>
      <c r="B585" t="b">
        <v>1</v>
      </c>
    </row>
    <row r="586" spans="1:2">
      <c r="A586" s="86" t="s">
        <v>1465</v>
      </c>
      <c r="B586" t="b">
        <v>1</v>
      </c>
    </row>
    <row r="587" spans="1:2">
      <c r="A587" s="86" t="s">
        <v>1466</v>
      </c>
      <c r="B587" t="b">
        <v>1</v>
      </c>
    </row>
    <row r="588" spans="1:2">
      <c r="A588" s="86" t="s">
        <v>1467</v>
      </c>
      <c r="B588" t="b">
        <v>1</v>
      </c>
    </row>
    <row r="589" spans="1:2">
      <c r="A589" s="86" t="s">
        <v>1468</v>
      </c>
      <c r="B589" t="b">
        <v>1</v>
      </c>
    </row>
    <row r="590" spans="1:2">
      <c r="A590" s="86" t="s">
        <v>1469</v>
      </c>
      <c r="B590" t="b">
        <v>1</v>
      </c>
    </row>
    <row r="591" spans="1:2">
      <c r="A591" s="86" t="s">
        <v>1470</v>
      </c>
      <c r="B591" t="b">
        <v>1</v>
      </c>
    </row>
    <row r="592" spans="1:2">
      <c r="A592" s="86" t="s">
        <v>1471</v>
      </c>
      <c r="B592" t="b">
        <v>1</v>
      </c>
    </row>
    <row r="593" spans="1:2">
      <c r="A593" s="86" t="s">
        <v>1472</v>
      </c>
      <c r="B593" t="b">
        <v>1</v>
      </c>
    </row>
    <row r="594" spans="1:2">
      <c r="A594" s="86" t="s">
        <v>1473</v>
      </c>
      <c r="B594" t="b">
        <v>1</v>
      </c>
    </row>
    <row r="595" spans="1:2">
      <c r="A595" s="86" t="s">
        <v>1474</v>
      </c>
      <c r="B595" t="b">
        <v>1</v>
      </c>
    </row>
    <row r="596" spans="1:2">
      <c r="A596" s="86" t="s">
        <v>1475</v>
      </c>
      <c r="B596" t="b">
        <v>1</v>
      </c>
    </row>
    <row r="597" spans="1:2">
      <c r="A597" s="86" t="s">
        <v>1476</v>
      </c>
      <c r="B597" t="b">
        <v>1</v>
      </c>
    </row>
    <row r="598" spans="1:2">
      <c r="A598" s="86" t="s">
        <v>1477</v>
      </c>
      <c r="B598" t="b">
        <v>1</v>
      </c>
    </row>
    <row r="599" spans="1:2">
      <c r="A599" s="86" t="s">
        <v>1478</v>
      </c>
      <c r="B599" t="b">
        <v>1</v>
      </c>
    </row>
    <row r="600" spans="1:2">
      <c r="A600" s="86" t="s">
        <v>1479</v>
      </c>
      <c r="B600" t="b">
        <v>1</v>
      </c>
    </row>
    <row r="601" spans="1:2">
      <c r="A601" s="86" t="s">
        <v>1480</v>
      </c>
      <c r="B601" t="b">
        <v>1</v>
      </c>
    </row>
    <row r="602" spans="1:2">
      <c r="A602" s="86" t="s">
        <v>1481</v>
      </c>
      <c r="B602" t="b">
        <v>1</v>
      </c>
    </row>
    <row r="603" spans="1:2">
      <c r="A603" s="86" t="s">
        <v>1482</v>
      </c>
      <c r="B603" t="b">
        <v>1</v>
      </c>
    </row>
    <row r="604" spans="1:2">
      <c r="A604" s="86" t="s">
        <v>1483</v>
      </c>
      <c r="B604" t="b">
        <v>1</v>
      </c>
    </row>
    <row r="605" spans="1:2">
      <c r="A605" s="86" t="s">
        <v>1484</v>
      </c>
      <c r="B605" t="b">
        <v>1</v>
      </c>
    </row>
    <row r="606" spans="1:2">
      <c r="A606" s="86" t="s">
        <v>1485</v>
      </c>
      <c r="B606" t="b">
        <v>1</v>
      </c>
    </row>
    <row r="607" spans="1:2">
      <c r="A607" s="86" t="s">
        <v>1486</v>
      </c>
      <c r="B607" t="b">
        <v>1</v>
      </c>
    </row>
    <row r="608" spans="1:2">
      <c r="A608" s="86" t="s">
        <v>1487</v>
      </c>
      <c r="B608" t="b">
        <v>1</v>
      </c>
    </row>
    <row r="609" spans="1:2">
      <c r="A609" s="86" t="s">
        <v>1488</v>
      </c>
      <c r="B609" t="b">
        <v>1</v>
      </c>
    </row>
    <row r="610" spans="1:2">
      <c r="A610" s="86" t="s">
        <v>1489</v>
      </c>
      <c r="B610" t="b">
        <v>1</v>
      </c>
    </row>
    <row r="611" spans="1:2">
      <c r="A611" s="86" t="s">
        <v>1490</v>
      </c>
      <c r="B611" t="b">
        <v>1</v>
      </c>
    </row>
    <row r="612" spans="1:2">
      <c r="A612" s="86" t="s">
        <v>1491</v>
      </c>
      <c r="B612" t="b">
        <v>1</v>
      </c>
    </row>
    <row r="613" spans="1:2">
      <c r="A613" s="86" t="s">
        <v>1492</v>
      </c>
      <c r="B613" t="b">
        <v>1</v>
      </c>
    </row>
    <row r="614" spans="1:2">
      <c r="A614" s="86" t="s">
        <v>1493</v>
      </c>
      <c r="B614" t="b">
        <v>1</v>
      </c>
    </row>
    <row r="615" spans="1:2">
      <c r="A615" s="86" t="s">
        <v>1494</v>
      </c>
      <c r="B615" t="b">
        <v>1</v>
      </c>
    </row>
    <row r="616" spans="1:2">
      <c r="A616" s="86" t="s">
        <v>1495</v>
      </c>
      <c r="B616" t="b">
        <v>1</v>
      </c>
    </row>
    <row r="617" spans="1:2">
      <c r="A617" s="86" t="s">
        <v>1496</v>
      </c>
      <c r="B617" t="b">
        <v>1</v>
      </c>
    </row>
    <row r="618" spans="1:2">
      <c r="A618" s="86" t="s">
        <v>1497</v>
      </c>
      <c r="B618" t="b">
        <v>1</v>
      </c>
    </row>
    <row r="619" spans="1:2">
      <c r="A619" s="86" t="s">
        <v>1498</v>
      </c>
      <c r="B619" t="b">
        <v>1</v>
      </c>
    </row>
    <row r="620" spans="1:2">
      <c r="A620" s="86" t="s">
        <v>1499</v>
      </c>
      <c r="B620" t="b">
        <v>1</v>
      </c>
    </row>
    <row r="621" spans="1:2">
      <c r="A621" s="86" t="s">
        <v>1500</v>
      </c>
      <c r="B621" t="b">
        <v>1</v>
      </c>
    </row>
    <row r="622" spans="1:2">
      <c r="A622" s="86" t="s">
        <v>1501</v>
      </c>
      <c r="B622" t="b">
        <v>1</v>
      </c>
    </row>
    <row r="623" spans="1:2">
      <c r="A623" s="86" t="s">
        <v>1502</v>
      </c>
      <c r="B623" t="b">
        <v>1</v>
      </c>
    </row>
    <row r="624" spans="1:2">
      <c r="A624" s="86" t="s">
        <v>1503</v>
      </c>
      <c r="B624" t="b">
        <v>1</v>
      </c>
    </row>
    <row r="625" spans="1:2">
      <c r="A625" s="86" t="s">
        <v>1504</v>
      </c>
      <c r="B625" t="b">
        <v>1</v>
      </c>
    </row>
    <row r="626" spans="1:2">
      <c r="A626" s="86" t="s">
        <v>1505</v>
      </c>
      <c r="B626" t="b">
        <v>1</v>
      </c>
    </row>
    <row r="627" spans="1:2">
      <c r="A627" s="86" t="s">
        <v>1506</v>
      </c>
      <c r="B627" t="b">
        <v>1</v>
      </c>
    </row>
    <row r="628" spans="1:2">
      <c r="A628" s="86" t="s">
        <v>1507</v>
      </c>
      <c r="B628" t="b">
        <v>1</v>
      </c>
    </row>
    <row r="629" spans="1:2">
      <c r="A629" s="86" t="s">
        <v>1508</v>
      </c>
      <c r="B629" t="b">
        <v>1</v>
      </c>
    </row>
    <row r="630" spans="1:2">
      <c r="A630" s="86" t="s">
        <v>1509</v>
      </c>
      <c r="B630" t="b">
        <v>1</v>
      </c>
    </row>
    <row r="631" spans="1:2">
      <c r="A631" s="86" t="s">
        <v>1510</v>
      </c>
      <c r="B631" t="b">
        <v>1</v>
      </c>
    </row>
    <row r="632" spans="1:2">
      <c r="A632" s="86" t="s">
        <v>1511</v>
      </c>
      <c r="B632" t="b">
        <v>1</v>
      </c>
    </row>
    <row r="633" spans="1:2">
      <c r="A633" s="86" t="s">
        <v>1512</v>
      </c>
      <c r="B633" t="b">
        <v>1</v>
      </c>
    </row>
    <row r="634" spans="1:2">
      <c r="A634" s="86" t="s">
        <v>1513</v>
      </c>
      <c r="B634" t="b">
        <v>1</v>
      </c>
    </row>
    <row r="635" spans="1:2">
      <c r="A635" s="86" t="s">
        <v>1514</v>
      </c>
      <c r="B635" t="b">
        <v>1</v>
      </c>
    </row>
    <row r="636" spans="1:2">
      <c r="A636" s="86" t="s">
        <v>1515</v>
      </c>
      <c r="B636" t="b">
        <v>1</v>
      </c>
    </row>
    <row r="637" spans="1:2">
      <c r="A637" s="86" t="s">
        <v>1516</v>
      </c>
      <c r="B637" t="b">
        <v>1</v>
      </c>
    </row>
    <row r="638" spans="1:2">
      <c r="A638" s="86" t="s">
        <v>1517</v>
      </c>
      <c r="B638" t="b">
        <v>1</v>
      </c>
    </row>
    <row r="639" spans="1:2">
      <c r="A639" s="86" t="s">
        <v>1518</v>
      </c>
      <c r="B639" t="b">
        <v>1</v>
      </c>
    </row>
    <row r="640" spans="1:2">
      <c r="A640" s="86" t="s">
        <v>1519</v>
      </c>
      <c r="B640" t="b">
        <v>1</v>
      </c>
    </row>
    <row r="641" spans="1:2">
      <c r="A641" s="86" t="s">
        <v>1520</v>
      </c>
      <c r="B641" t="b">
        <v>1</v>
      </c>
    </row>
    <row r="642" spans="1:2">
      <c r="A642" s="86" t="s">
        <v>1521</v>
      </c>
      <c r="B642" t="b">
        <v>1</v>
      </c>
    </row>
    <row r="643" spans="1:2">
      <c r="A643" s="86" t="s">
        <v>1522</v>
      </c>
      <c r="B643" t="b">
        <v>1</v>
      </c>
    </row>
    <row r="644" spans="1:2">
      <c r="A644" s="86" t="s">
        <v>1523</v>
      </c>
      <c r="B644" t="b">
        <v>1</v>
      </c>
    </row>
    <row r="645" spans="1:2">
      <c r="A645" s="86" t="s">
        <v>1524</v>
      </c>
      <c r="B645" t="b">
        <v>1</v>
      </c>
    </row>
    <row r="646" spans="1:2">
      <c r="A646" s="86" t="s">
        <v>1525</v>
      </c>
      <c r="B646" t="b">
        <v>1</v>
      </c>
    </row>
    <row r="647" spans="1:2">
      <c r="A647" s="86" t="s">
        <v>1526</v>
      </c>
      <c r="B647" t="b">
        <v>1</v>
      </c>
    </row>
    <row r="648" spans="1:2">
      <c r="A648" s="86" t="s">
        <v>1527</v>
      </c>
      <c r="B648" t="b">
        <v>1</v>
      </c>
    </row>
    <row r="649" spans="1:2">
      <c r="A649" s="86" t="s">
        <v>1528</v>
      </c>
      <c r="B649" t="b">
        <v>1</v>
      </c>
    </row>
    <row r="650" spans="1:2">
      <c r="A650" s="86" t="s">
        <v>1529</v>
      </c>
      <c r="B650" t="b">
        <v>1</v>
      </c>
    </row>
    <row r="651" spans="1:2">
      <c r="A651" s="86" t="s">
        <v>1530</v>
      </c>
      <c r="B651" t="b">
        <v>1</v>
      </c>
    </row>
    <row r="652" spans="1:2">
      <c r="A652" s="86" t="s">
        <v>1531</v>
      </c>
      <c r="B652" t="b">
        <v>1</v>
      </c>
    </row>
    <row r="653" spans="1:2">
      <c r="A653" s="86" t="s">
        <v>1532</v>
      </c>
      <c r="B653" t="b">
        <v>1</v>
      </c>
    </row>
    <row r="654" spans="1:2">
      <c r="A654" s="86" t="s">
        <v>1533</v>
      </c>
      <c r="B654" t="b">
        <v>1</v>
      </c>
    </row>
    <row r="655" spans="1:2">
      <c r="A655" s="86" t="s">
        <v>1534</v>
      </c>
      <c r="B655" t="b">
        <v>1</v>
      </c>
    </row>
    <row r="656" spans="1:2">
      <c r="A656" s="86" t="s">
        <v>1535</v>
      </c>
      <c r="B656" t="b">
        <v>1</v>
      </c>
    </row>
    <row r="657" spans="1:2">
      <c r="A657" s="86" t="s">
        <v>1536</v>
      </c>
      <c r="B657" t="b">
        <v>1</v>
      </c>
    </row>
    <row r="658" spans="1:2">
      <c r="A658" s="86" t="s">
        <v>1537</v>
      </c>
      <c r="B658" t="b">
        <v>1</v>
      </c>
    </row>
    <row r="659" spans="1:2">
      <c r="A659" s="86" t="s">
        <v>1538</v>
      </c>
      <c r="B659" t="b">
        <v>1</v>
      </c>
    </row>
    <row r="660" spans="1:2">
      <c r="A660" s="86" t="s">
        <v>1539</v>
      </c>
      <c r="B660" t="b">
        <v>1</v>
      </c>
    </row>
    <row r="661" spans="1:2">
      <c r="A661" s="86" t="s">
        <v>1540</v>
      </c>
      <c r="B661" t="b">
        <v>1</v>
      </c>
    </row>
    <row r="662" spans="1:2">
      <c r="A662" s="86" t="s">
        <v>1541</v>
      </c>
      <c r="B662" t="b">
        <v>1</v>
      </c>
    </row>
    <row r="663" spans="1:2">
      <c r="A663" s="86" t="s">
        <v>1542</v>
      </c>
      <c r="B663" t="b">
        <v>1</v>
      </c>
    </row>
    <row r="664" spans="1:2">
      <c r="A664" s="86" t="s">
        <v>1543</v>
      </c>
      <c r="B664" t="b">
        <v>1</v>
      </c>
    </row>
    <row r="665" spans="1:2">
      <c r="A665" s="86" t="s">
        <v>1544</v>
      </c>
      <c r="B665" t="b">
        <v>1</v>
      </c>
    </row>
    <row r="666" spans="1:2">
      <c r="A666" s="86" t="s">
        <v>1545</v>
      </c>
      <c r="B666" t="b">
        <v>1</v>
      </c>
    </row>
    <row r="667" spans="1:2">
      <c r="A667" s="86" t="s">
        <v>1546</v>
      </c>
      <c r="B667" t="b">
        <v>1</v>
      </c>
    </row>
    <row r="668" spans="1:2">
      <c r="A668" s="86" t="s">
        <v>1547</v>
      </c>
      <c r="B668" t="b">
        <v>1</v>
      </c>
    </row>
    <row r="669" spans="1:2">
      <c r="A669" s="86" t="s">
        <v>1548</v>
      </c>
      <c r="B669" t="b">
        <v>1</v>
      </c>
    </row>
    <row r="670" spans="1:2">
      <c r="A670" s="86" t="s">
        <v>1549</v>
      </c>
      <c r="B670" t="b">
        <v>1</v>
      </c>
    </row>
    <row r="671" spans="1:2">
      <c r="A671" s="86" t="s">
        <v>1550</v>
      </c>
      <c r="B671" t="b">
        <v>1</v>
      </c>
    </row>
    <row r="672" spans="1:2">
      <c r="A672" s="86" t="s">
        <v>1551</v>
      </c>
      <c r="B672" t="b">
        <v>1</v>
      </c>
    </row>
    <row r="673" spans="1:2">
      <c r="A673" s="86" t="s">
        <v>1552</v>
      </c>
      <c r="B673" t="b">
        <v>1</v>
      </c>
    </row>
    <row r="674" spans="1:2">
      <c r="A674" s="86" t="s">
        <v>1553</v>
      </c>
      <c r="B674" t="b">
        <v>1</v>
      </c>
    </row>
    <row r="675" spans="1:2">
      <c r="A675" s="86" t="s">
        <v>1554</v>
      </c>
      <c r="B675" t="b">
        <v>1</v>
      </c>
    </row>
    <row r="676" spans="1:2">
      <c r="A676" s="86" t="s">
        <v>1555</v>
      </c>
      <c r="B676" t="b">
        <v>1</v>
      </c>
    </row>
    <row r="677" spans="1:2">
      <c r="A677" s="86" t="s">
        <v>1556</v>
      </c>
      <c r="B677" t="b">
        <v>1</v>
      </c>
    </row>
    <row r="678" spans="1:2">
      <c r="A678" s="86" t="s">
        <v>1557</v>
      </c>
      <c r="B678" t="b">
        <v>1</v>
      </c>
    </row>
    <row r="679" spans="1:2">
      <c r="A679" s="86" t="s">
        <v>1558</v>
      </c>
      <c r="B679" t="b">
        <v>1</v>
      </c>
    </row>
    <row r="680" spans="1:2">
      <c r="A680" s="86" t="s">
        <v>1559</v>
      </c>
      <c r="B680" t="b">
        <v>1</v>
      </c>
    </row>
    <row r="681" spans="1:2">
      <c r="A681" s="86" t="s">
        <v>1560</v>
      </c>
      <c r="B681" t="b">
        <v>1</v>
      </c>
    </row>
    <row r="682" spans="1:2">
      <c r="A682" s="86" t="s">
        <v>1561</v>
      </c>
      <c r="B682" t="b">
        <v>1</v>
      </c>
    </row>
    <row r="683" spans="1:2">
      <c r="A683" s="86" t="s">
        <v>1562</v>
      </c>
      <c r="B683" t="b">
        <v>1</v>
      </c>
    </row>
    <row r="684" spans="1:2">
      <c r="A684" s="86" t="s">
        <v>1563</v>
      </c>
      <c r="B684" t="b">
        <v>1</v>
      </c>
    </row>
    <row r="685" spans="1:2">
      <c r="A685" s="86" t="s">
        <v>1564</v>
      </c>
      <c r="B685" t="b">
        <v>1</v>
      </c>
    </row>
    <row r="686" spans="1:2">
      <c r="A686" s="86" t="s">
        <v>1565</v>
      </c>
      <c r="B686" t="b">
        <v>1</v>
      </c>
    </row>
    <row r="687" spans="1:2">
      <c r="A687" s="86" t="s">
        <v>1566</v>
      </c>
      <c r="B687" t="b">
        <v>1</v>
      </c>
    </row>
    <row r="688" spans="1:2">
      <c r="A688" s="86" t="s">
        <v>1567</v>
      </c>
      <c r="B688" t="b">
        <v>1</v>
      </c>
    </row>
    <row r="689" spans="1:2">
      <c r="A689" s="86" t="s">
        <v>1568</v>
      </c>
      <c r="B689" t="b">
        <v>1</v>
      </c>
    </row>
    <row r="690" spans="1:2">
      <c r="A690" s="86" t="s">
        <v>1569</v>
      </c>
      <c r="B690" t="b">
        <v>1</v>
      </c>
    </row>
    <row r="691" spans="1:2">
      <c r="A691" s="86" t="s">
        <v>1570</v>
      </c>
      <c r="B691" t="b">
        <v>1</v>
      </c>
    </row>
    <row r="692" spans="1:2">
      <c r="A692" s="86" t="s">
        <v>1571</v>
      </c>
      <c r="B692" t="b">
        <v>1</v>
      </c>
    </row>
    <row r="693" spans="1:2">
      <c r="A693" s="86" t="s">
        <v>1572</v>
      </c>
      <c r="B693" t="b">
        <v>1</v>
      </c>
    </row>
    <row r="694" spans="1:2">
      <c r="A694" s="86" t="s">
        <v>1573</v>
      </c>
      <c r="B694" t="b">
        <v>1</v>
      </c>
    </row>
    <row r="695" spans="1:2">
      <c r="A695" s="86" t="s">
        <v>1574</v>
      </c>
      <c r="B695" t="b">
        <v>1</v>
      </c>
    </row>
    <row r="696" spans="1:2">
      <c r="A696" s="86" t="s">
        <v>1575</v>
      </c>
      <c r="B696" t="b">
        <v>1</v>
      </c>
    </row>
    <row r="697" spans="1:2">
      <c r="A697" s="86" t="s">
        <v>1576</v>
      </c>
      <c r="B697" t="b">
        <v>1</v>
      </c>
    </row>
    <row r="698" spans="1:2">
      <c r="A698" s="86" t="s">
        <v>1577</v>
      </c>
      <c r="B698" t="b">
        <v>1</v>
      </c>
    </row>
    <row r="699" spans="1:2">
      <c r="A699" s="86" t="s">
        <v>1578</v>
      </c>
      <c r="B699" t="b">
        <v>1</v>
      </c>
    </row>
    <row r="700" spans="1:2">
      <c r="A700" s="86" t="s">
        <v>1579</v>
      </c>
      <c r="B700" t="b">
        <v>1</v>
      </c>
    </row>
    <row r="701" spans="1:2">
      <c r="A701" s="86" t="s">
        <v>1580</v>
      </c>
      <c r="B701" t="b">
        <v>1</v>
      </c>
    </row>
    <row r="702" spans="1:2">
      <c r="A702" s="86" t="s">
        <v>1581</v>
      </c>
      <c r="B702" t="b">
        <v>1</v>
      </c>
    </row>
    <row r="703" spans="1:2">
      <c r="A703" s="86" t="s">
        <v>1582</v>
      </c>
      <c r="B703" t="b">
        <v>1</v>
      </c>
    </row>
    <row r="704" spans="1:2">
      <c r="A704" s="86" t="s">
        <v>1583</v>
      </c>
      <c r="B704" t="b">
        <v>1</v>
      </c>
    </row>
    <row r="705" spans="1:2">
      <c r="A705" s="86" t="s">
        <v>1584</v>
      </c>
      <c r="B705" t="b">
        <v>1</v>
      </c>
    </row>
    <row r="706" spans="1:2">
      <c r="A706" s="86" t="s">
        <v>1585</v>
      </c>
      <c r="B706" t="b">
        <v>1</v>
      </c>
    </row>
    <row r="707" spans="1:2">
      <c r="A707" s="86" t="s">
        <v>1586</v>
      </c>
      <c r="B707" t="b">
        <v>1</v>
      </c>
    </row>
    <row r="708" spans="1:2">
      <c r="A708" s="86" t="s">
        <v>1587</v>
      </c>
      <c r="B708" t="b">
        <v>1</v>
      </c>
    </row>
    <row r="709" spans="1:2">
      <c r="A709" s="86" t="s">
        <v>1588</v>
      </c>
      <c r="B709" t="b">
        <v>1</v>
      </c>
    </row>
    <row r="710" spans="1:2">
      <c r="A710" s="86" t="s">
        <v>1589</v>
      </c>
      <c r="B710" t="b">
        <v>1</v>
      </c>
    </row>
    <row r="711" spans="1:2">
      <c r="A711" s="86" t="s">
        <v>1590</v>
      </c>
      <c r="B711" t="b">
        <v>1</v>
      </c>
    </row>
    <row r="712" spans="1:2">
      <c r="A712" s="86" t="s">
        <v>1591</v>
      </c>
      <c r="B712" t="b">
        <v>1</v>
      </c>
    </row>
    <row r="713" spans="1:2">
      <c r="A713" s="86" t="s">
        <v>1592</v>
      </c>
      <c r="B713" t="b">
        <v>1</v>
      </c>
    </row>
    <row r="714" spans="1:2">
      <c r="A714" s="86" t="s">
        <v>1593</v>
      </c>
      <c r="B714" t="b">
        <v>1</v>
      </c>
    </row>
    <row r="715" spans="1:2">
      <c r="A715" s="86" t="s">
        <v>1594</v>
      </c>
      <c r="B715" t="b">
        <v>1</v>
      </c>
    </row>
    <row r="716" spans="1:2">
      <c r="A716" s="86" t="s">
        <v>1595</v>
      </c>
      <c r="B716" t="b">
        <v>1</v>
      </c>
    </row>
    <row r="717" spans="1:2">
      <c r="A717" s="86" t="s">
        <v>1596</v>
      </c>
      <c r="B717" t="b">
        <v>1</v>
      </c>
    </row>
    <row r="718" spans="1:2">
      <c r="A718" s="86" t="s">
        <v>1597</v>
      </c>
      <c r="B718" t="b">
        <v>1</v>
      </c>
    </row>
    <row r="719" spans="1:2">
      <c r="A719" s="86" t="s">
        <v>1598</v>
      </c>
      <c r="B719" t="b">
        <v>1</v>
      </c>
    </row>
    <row r="720" spans="1:2">
      <c r="A720" s="86" t="s">
        <v>1599</v>
      </c>
      <c r="B720" t="b">
        <v>1</v>
      </c>
    </row>
    <row r="721" spans="1:2">
      <c r="A721" s="86" t="s">
        <v>1600</v>
      </c>
      <c r="B721" t="b">
        <v>1</v>
      </c>
    </row>
    <row r="722" spans="1:2">
      <c r="A722" s="86" t="s">
        <v>1601</v>
      </c>
      <c r="B722" t="b">
        <v>1</v>
      </c>
    </row>
    <row r="723" spans="1:2">
      <c r="A723" s="86" t="s">
        <v>1602</v>
      </c>
      <c r="B723" t="b">
        <v>1</v>
      </c>
    </row>
    <row r="724" spans="1:2">
      <c r="A724" s="86" t="s">
        <v>1603</v>
      </c>
      <c r="B724" t="b">
        <v>1</v>
      </c>
    </row>
    <row r="725" spans="1:2">
      <c r="A725" s="86" t="s">
        <v>1604</v>
      </c>
      <c r="B725" t="b">
        <v>1</v>
      </c>
    </row>
    <row r="726" spans="1:2">
      <c r="A726" s="86" t="s">
        <v>1605</v>
      </c>
      <c r="B726" t="b">
        <v>1</v>
      </c>
    </row>
    <row r="727" spans="1:2">
      <c r="A727" s="86" t="s">
        <v>1606</v>
      </c>
      <c r="B727" t="b">
        <v>1</v>
      </c>
    </row>
    <row r="728" spans="1:2">
      <c r="A728" s="86" t="s">
        <v>1607</v>
      </c>
      <c r="B728" t="b">
        <v>1</v>
      </c>
    </row>
    <row r="729" spans="1:2">
      <c r="A729" s="86" t="s">
        <v>1608</v>
      </c>
      <c r="B729" t="b">
        <v>1</v>
      </c>
    </row>
    <row r="730" spans="1:2">
      <c r="A730" s="86" t="s">
        <v>1609</v>
      </c>
      <c r="B730" t="b">
        <v>1</v>
      </c>
    </row>
    <row r="731" spans="1:2">
      <c r="A731" s="86" t="s">
        <v>1610</v>
      </c>
      <c r="B731" t="b">
        <v>1</v>
      </c>
    </row>
    <row r="732" spans="1:2">
      <c r="A732" s="86" t="s">
        <v>1611</v>
      </c>
      <c r="B732" t="b">
        <v>1</v>
      </c>
    </row>
    <row r="733" spans="1:2">
      <c r="A733" s="86" t="s">
        <v>1612</v>
      </c>
      <c r="B733" t="b">
        <v>1</v>
      </c>
    </row>
    <row r="734" spans="1:2">
      <c r="A734" s="86" t="s">
        <v>1613</v>
      </c>
      <c r="B734" t="b">
        <v>1</v>
      </c>
    </row>
    <row r="735" spans="1:2">
      <c r="A735" s="86" t="s">
        <v>1614</v>
      </c>
      <c r="B735" t="b">
        <v>1</v>
      </c>
    </row>
    <row r="736" spans="1:2">
      <c r="A736" s="86" t="s">
        <v>1615</v>
      </c>
      <c r="B736" t="b">
        <v>1</v>
      </c>
    </row>
    <row r="737" spans="1:2">
      <c r="A737" s="86" t="s">
        <v>1616</v>
      </c>
      <c r="B737" t="b">
        <v>1</v>
      </c>
    </row>
    <row r="738" spans="1:2">
      <c r="A738" s="86" t="s">
        <v>1617</v>
      </c>
      <c r="B738" t="b">
        <v>1</v>
      </c>
    </row>
    <row r="739" spans="1:2">
      <c r="A739" s="86" t="s">
        <v>1618</v>
      </c>
      <c r="B739" t="b">
        <v>1</v>
      </c>
    </row>
    <row r="740" spans="1:2">
      <c r="A740" s="86" t="s">
        <v>1619</v>
      </c>
      <c r="B740" t="b">
        <v>1</v>
      </c>
    </row>
    <row r="741" spans="1:2">
      <c r="A741" s="86" t="s">
        <v>1620</v>
      </c>
      <c r="B741" t="b">
        <v>1</v>
      </c>
    </row>
    <row r="742" spans="1:2">
      <c r="A742" s="86" t="s">
        <v>1621</v>
      </c>
      <c r="B742" t="b">
        <v>1</v>
      </c>
    </row>
    <row r="743" spans="1:2">
      <c r="A743" s="86" t="s">
        <v>1622</v>
      </c>
      <c r="B743" t="b">
        <v>1</v>
      </c>
    </row>
    <row r="744" spans="1:2">
      <c r="A744" s="86" t="s">
        <v>1623</v>
      </c>
      <c r="B744" t="b">
        <v>1</v>
      </c>
    </row>
    <row r="745" spans="1:2">
      <c r="A745" s="86" t="s">
        <v>1624</v>
      </c>
      <c r="B745" t="b">
        <v>1</v>
      </c>
    </row>
    <row r="746" spans="1:2">
      <c r="A746" s="86" t="s">
        <v>1625</v>
      </c>
      <c r="B746" t="b">
        <v>1</v>
      </c>
    </row>
    <row r="747" spans="1:2">
      <c r="A747" s="86" t="s">
        <v>1626</v>
      </c>
      <c r="B747" t="b">
        <v>1</v>
      </c>
    </row>
    <row r="748" spans="1:2">
      <c r="A748" s="86" t="s">
        <v>1627</v>
      </c>
      <c r="B748" t="b">
        <v>1</v>
      </c>
    </row>
    <row r="749" spans="1:2">
      <c r="A749" s="86" t="s">
        <v>1628</v>
      </c>
      <c r="B749" t="b">
        <v>1</v>
      </c>
    </row>
    <row r="750" spans="1:2">
      <c r="A750" s="86" t="s">
        <v>1629</v>
      </c>
      <c r="B750" t="b">
        <v>1</v>
      </c>
    </row>
    <row r="751" spans="1:2">
      <c r="A751" s="86" t="s">
        <v>1630</v>
      </c>
      <c r="B751" t="b">
        <v>1</v>
      </c>
    </row>
    <row r="752" spans="1:2">
      <c r="A752" s="86" t="s">
        <v>1631</v>
      </c>
      <c r="B752" t="b">
        <v>1</v>
      </c>
    </row>
    <row r="753" spans="1:2">
      <c r="A753" s="86" t="s">
        <v>1632</v>
      </c>
      <c r="B753" t="b">
        <v>1</v>
      </c>
    </row>
    <row r="754" spans="1:2">
      <c r="A754" s="86" t="s">
        <v>1633</v>
      </c>
      <c r="B754" t="b">
        <v>1</v>
      </c>
    </row>
    <row r="755" spans="1:2">
      <c r="A755" s="86" t="s">
        <v>1634</v>
      </c>
      <c r="B755" t="b">
        <v>1</v>
      </c>
    </row>
    <row r="756" spans="1:2">
      <c r="A756" s="86" t="s">
        <v>1635</v>
      </c>
      <c r="B756" t="b">
        <v>1</v>
      </c>
    </row>
    <row r="757" spans="1:2">
      <c r="A757" s="86" t="s">
        <v>1636</v>
      </c>
      <c r="B757" t="b">
        <v>1</v>
      </c>
    </row>
    <row r="758" spans="1:2">
      <c r="A758" s="86" t="s">
        <v>1637</v>
      </c>
      <c r="B758" t="b">
        <v>1</v>
      </c>
    </row>
    <row r="759" spans="1:2">
      <c r="A759" s="86" t="s">
        <v>1638</v>
      </c>
      <c r="B759" t="b">
        <v>1</v>
      </c>
    </row>
    <row r="760" spans="1:2">
      <c r="A760" s="86" t="s">
        <v>1639</v>
      </c>
      <c r="B760" t="b">
        <v>1</v>
      </c>
    </row>
    <row r="761" spans="1:2">
      <c r="A761" s="86" t="s">
        <v>1640</v>
      </c>
      <c r="B761" t="b">
        <v>1</v>
      </c>
    </row>
    <row r="762" spans="1:2">
      <c r="A762" s="86" t="s">
        <v>1641</v>
      </c>
      <c r="B762" t="b">
        <v>1</v>
      </c>
    </row>
    <row r="763" spans="1:2">
      <c r="A763" s="86" t="s">
        <v>1642</v>
      </c>
      <c r="B763" t="b">
        <v>1</v>
      </c>
    </row>
    <row r="764" spans="1:2">
      <c r="A764" s="86" t="s">
        <v>1643</v>
      </c>
      <c r="B764" t="b">
        <v>1</v>
      </c>
    </row>
    <row r="765" spans="1:2">
      <c r="A765" s="86" t="s">
        <v>1644</v>
      </c>
      <c r="B765" t="b">
        <v>1</v>
      </c>
    </row>
    <row r="766" spans="1:2">
      <c r="A766" s="86" t="s">
        <v>1645</v>
      </c>
      <c r="B766" t="b">
        <v>1</v>
      </c>
    </row>
    <row r="767" spans="1:2">
      <c r="A767" s="86" t="s">
        <v>1646</v>
      </c>
      <c r="B767" t="b">
        <v>1</v>
      </c>
    </row>
    <row r="768" spans="1:2">
      <c r="A768" s="86" t="s">
        <v>1647</v>
      </c>
      <c r="B768" t="b">
        <v>1</v>
      </c>
    </row>
    <row r="769" spans="1:2">
      <c r="A769" s="86" t="s">
        <v>1648</v>
      </c>
      <c r="B769" t="b">
        <v>1</v>
      </c>
    </row>
    <row r="770" spans="1:2">
      <c r="A770" s="86" t="s">
        <v>1649</v>
      </c>
      <c r="B770" t="b">
        <v>1</v>
      </c>
    </row>
    <row r="771" spans="1:2">
      <c r="A771" s="86" t="s">
        <v>1650</v>
      </c>
      <c r="B771" t="b">
        <v>1</v>
      </c>
    </row>
    <row r="772" spans="1:2">
      <c r="A772" s="86" t="s">
        <v>1651</v>
      </c>
      <c r="B772" t="b">
        <v>1</v>
      </c>
    </row>
    <row r="773" spans="1:2">
      <c r="A773" s="86" t="s">
        <v>1652</v>
      </c>
      <c r="B773" t="b">
        <v>1</v>
      </c>
    </row>
    <row r="774" spans="1:2">
      <c r="A774" s="86" t="s">
        <v>1653</v>
      </c>
      <c r="B774" t="b">
        <v>1</v>
      </c>
    </row>
    <row r="775" spans="1:2">
      <c r="A775" s="86" t="s">
        <v>1654</v>
      </c>
      <c r="B775" t="b">
        <v>1</v>
      </c>
    </row>
    <row r="776" spans="1:2">
      <c r="A776" s="86" t="s">
        <v>1655</v>
      </c>
      <c r="B776" t="b">
        <v>1</v>
      </c>
    </row>
    <row r="777" spans="1:2">
      <c r="A777" s="86" t="s">
        <v>1656</v>
      </c>
      <c r="B777" t="b">
        <v>1</v>
      </c>
    </row>
    <row r="778" spans="1:2">
      <c r="A778" s="86" t="s">
        <v>1657</v>
      </c>
      <c r="B778" t="b">
        <v>1</v>
      </c>
    </row>
    <row r="779" spans="1:2">
      <c r="A779" s="86" t="s">
        <v>1658</v>
      </c>
      <c r="B779" t="b">
        <v>1</v>
      </c>
    </row>
    <row r="780" spans="1:2">
      <c r="A780" s="86" t="s">
        <v>1659</v>
      </c>
      <c r="B780" t="b">
        <v>1</v>
      </c>
    </row>
    <row r="781" spans="1:2">
      <c r="A781" s="86" t="s">
        <v>1660</v>
      </c>
      <c r="B781" t="b">
        <v>1</v>
      </c>
    </row>
    <row r="782" spans="1:2">
      <c r="A782" s="86" t="s">
        <v>1661</v>
      </c>
      <c r="B782" t="b">
        <v>1</v>
      </c>
    </row>
    <row r="783" spans="1:2">
      <c r="A783" s="86" t="s">
        <v>1662</v>
      </c>
      <c r="B783" t="b">
        <v>1</v>
      </c>
    </row>
    <row r="784" spans="1:2">
      <c r="A784" s="86" t="s">
        <v>1663</v>
      </c>
      <c r="B784" t="b">
        <v>1</v>
      </c>
    </row>
    <row r="785" spans="1:2">
      <c r="A785" s="86" t="s">
        <v>1664</v>
      </c>
      <c r="B785" t="b">
        <v>1</v>
      </c>
    </row>
    <row r="786" spans="1:2">
      <c r="A786" s="86" t="s">
        <v>1665</v>
      </c>
      <c r="B786" t="b">
        <v>1</v>
      </c>
    </row>
    <row r="787" spans="1:2">
      <c r="A787" s="86" t="s">
        <v>1666</v>
      </c>
      <c r="B787" t="b">
        <v>1</v>
      </c>
    </row>
    <row r="788" spans="1:2">
      <c r="A788" s="86" t="s">
        <v>378</v>
      </c>
      <c r="B788" t="b">
        <v>1</v>
      </c>
    </row>
    <row r="789" spans="1:2">
      <c r="A789" s="86" t="s">
        <v>379</v>
      </c>
      <c r="B789" t="b">
        <v>1</v>
      </c>
    </row>
    <row r="790" spans="1:2">
      <c r="A790" s="86" t="s">
        <v>380</v>
      </c>
      <c r="B790" t="b">
        <v>1</v>
      </c>
    </row>
    <row r="791" spans="1:2">
      <c r="A791" s="86" t="s">
        <v>381</v>
      </c>
      <c r="B791" t="b">
        <v>1</v>
      </c>
    </row>
    <row r="792" spans="1:2">
      <c r="A792" s="86" t="s">
        <v>382</v>
      </c>
      <c r="B792" t="b">
        <v>1</v>
      </c>
    </row>
    <row r="793" spans="1:2">
      <c r="A793" s="86" t="s">
        <v>383</v>
      </c>
      <c r="B793" t="b">
        <v>1</v>
      </c>
    </row>
    <row r="794" spans="1:2">
      <c r="A794" s="86" t="s">
        <v>384</v>
      </c>
      <c r="B794" t="b">
        <v>1</v>
      </c>
    </row>
    <row r="795" spans="1:2">
      <c r="A795" s="86" t="s">
        <v>385</v>
      </c>
      <c r="B795" t="b">
        <v>1</v>
      </c>
    </row>
    <row r="796" spans="1:2">
      <c r="A796" s="86" t="s">
        <v>386</v>
      </c>
      <c r="B796" t="b">
        <v>1</v>
      </c>
    </row>
    <row r="797" spans="1:2">
      <c r="A797" s="86" t="s">
        <v>387</v>
      </c>
      <c r="B797" t="b">
        <v>1</v>
      </c>
    </row>
    <row r="798" spans="1:2">
      <c r="A798" s="86" t="s">
        <v>388</v>
      </c>
      <c r="B798" t="b">
        <v>1</v>
      </c>
    </row>
    <row r="799" spans="1:2">
      <c r="A799" s="86" t="s">
        <v>389</v>
      </c>
      <c r="B799" t="b">
        <v>1</v>
      </c>
    </row>
    <row r="800" spans="1:2">
      <c r="A800" s="86" t="s">
        <v>390</v>
      </c>
      <c r="B800" t="b">
        <v>1</v>
      </c>
    </row>
    <row r="801" spans="1:2">
      <c r="A801" s="86" t="s">
        <v>391</v>
      </c>
      <c r="B801" t="b">
        <v>1</v>
      </c>
    </row>
    <row r="802" spans="1:2">
      <c r="A802" s="86" t="s">
        <v>392</v>
      </c>
      <c r="B802" t="b">
        <v>1</v>
      </c>
    </row>
    <row r="803" spans="1:2">
      <c r="A803" s="86" t="s">
        <v>393</v>
      </c>
      <c r="B803" t="b">
        <v>1</v>
      </c>
    </row>
    <row r="804" spans="1:2">
      <c r="A804" s="86" t="s">
        <v>394</v>
      </c>
      <c r="B804" t="b">
        <v>1</v>
      </c>
    </row>
    <row r="805" spans="1:2">
      <c r="A805" s="86" t="s">
        <v>395</v>
      </c>
      <c r="B805" t="b">
        <v>1</v>
      </c>
    </row>
    <row r="806" spans="1:2">
      <c r="A806" s="86" t="s">
        <v>396</v>
      </c>
      <c r="B806" t="b">
        <v>1</v>
      </c>
    </row>
    <row r="807" spans="1:2">
      <c r="A807" s="86" t="s">
        <v>397</v>
      </c>
      <c r="B807" t="b">
        <v>1</v>
      </c>
    </row>
    <row r="808" spans="1:2">
      <c r="A808" s="86" t="s">
        <v>398</v>
      </c>
      <c r="B808" t="b">
        <v>1</v>
      </c>
    </row>
    <row r="809" spans="1:2">
      <c r="A809" s="86" t="s">
        <v>399</v>
      </c>
      <c r="B809" t="b">
        <v>1</v>
      </c>
    </row>
    <row r="810" spans="1:2">
      <c r="A810" s="86" t="s">
        <v>400</v>
      </c>
      <c r="B810" t="b">
        <v>1</v>
      </c>
    </row>
    <row r="811" spans="1:2">
      <c r="A811" s="86" t="s">
        <v>401</v>
      </c>
      <c r="B811" t="b">
        <v>1</v>
      </c>
    </row>
    <row r="812" spans="1:2">
      <c r="A812" s="86" t="s">
        <v>402</v>
      </c>
      <c r="B812" t="b">
        <v>1</v>
      </c>
    </row>
    <row r="813" spans="1:2">
      <c r="A813" s="86" t="s">
        <v>403</v>
      </c>
      <c r="B813" t="b">
        <v>1</v>
      </c>
    </row>
    <row r="814" spans="1:2">
      <c r="A814" s="86" t="s">
        <v>404</v>
      </c>
      <c r="B814" t="b">
        <v>1</v>
      </c>
    </row>
    <row r="815" spans="1:2">
      <c r="A815" s="86" t="s">
        <v>405</v>
      </c>
      <c r="B815" t="b">
        <v>1</v>
      </c>
    </row>
    <row r="816" spans="1:2">
      <c r="A816" s="86" t="s">
        <v>406</v>
      </c>
      <c r="B816" t="b">
        <v>1</v>
      </c>
    </row>
    <row r="817" spans="1:2">
      <c r="A817" s="86" t="s">
        <v>407</v>
      </c>
      <c r="B817" t="b">
        <v>1</v>
      </c>
    </row>
    <row r="818" spans="1:2">
      <c r="A818" s="86" t="s">
        <v>408</v>
      </c>
      <c r="B818" t="b">
        <v>1</v>
      </c>
    </row>
    <row r="819" spans="1:2">
      <c r="A819" s="86" t="s">
        <v>409</v>
      </c>
      <c r="B819" t="b">
        <v>1</v>
      </c>
    </row>
    <row r="820" spans="1:2">
      <c r="A820" s="86" t="s">
        <v>410</v>
      </c>
      <c r="B820" t="b">
        <v>1</v>
      </c>
    </row>
    <row r="821" spans="1:2">
      <c r="A821" s="86" t="s">
        <v>411</v>
      </c>
      <c r="B821" t="b">
        <v>1</v>
      </c>
    </row>
    <row r="822" spans="1:2">
      <c r="A822" s="86" t="s">
        <v>412</v>
      </c>
      <c r="B822" t="b">
        <v>1</v>
      </c>
    </row>
    <row r="823" spans="1:2">
      <c r="A823" s="86" t="s">
        <v>413</v>
      </c>
      <c r="B823" t="b">
        <v>1</v>
      </c>
    </row>
    <row r="824" spans="1:2">
      <c r="A824" s="86" t="s">
        <v>414</v>
      </c>
      <c r="B824" t="b">
        <v>1</v>
      </c>
    </row>
    <row r="825" spans="1:2">
      <c r="A825" s="86" t="s">
        <v>415</v>
      </c>
      <c r="B825" t="b">
        <v>1</v>
      </c>
    </row>
    <row r="826" spans="1:2">
      <c r="A826" s="86" t="s">
        <v>416</v>
      </c>
      <c r="B826" t="b">
        <v>1</v>
      </c>
    </row>
    <row r="827" spans="1:2">
      <c r="A827" s="86" t="s">
        <v>417</v>
      </c>
      <c r="B827" t="b">
        <v>1</v>
      </c>
    </row>
    <row r="828" spans="1:2">
      <c r="A828" s="86" t="s">
        <v>418</v>
      </c>
      <c r="B828" t="b">
        <v>1</v>
      </c>
    </row>
    <row r="829" spans="1:2">
      <c r="A829" s="86" t="s">
        <v>419</v>
      </c>
      <c r="B829" t="b">
        <v>1</v>
      </c>
    </row>
    <row r="830" spans="1:2">
      <c r="A830" s="86" t="s">
        <v>420</v>
      </c>
      <c r="B830" t="b">
        <v>1</v>
      </c>
    </row>
    <row r="831" spans="1:2">
      <c r="A831" s="86" t="s">
        <v>421</v>
      </c>
      <c r="B831" t="b">
        <v>1</v>
      </c>
    </row>
    <row r="832" spans="1:2">
      <c r="A832" s="86" t="s">
        <v>422</v>
      </c>
      <c r="B832" t="b">
        <v>1</v>
      </c>
    </row>
    <row r="833" spans="1:2">
      <c r="A833" s="86" t="s">
        <v>423</v>
      </c>
      <c r="B833" t="b">
        <v>1</v>
      </c>
    </row>
    <row r="834" spans="1:2">
      <c r="A834" s="86" t="s">
        <v>424</v>
      </c>
      <c r="B834" t="b">
        <v>1</v>
      </c>
    </row>
    <row r="835" spans="1:2">
      <c r="A835" s="86" t="s">
        <v>425</v>
      </c>
      <c r="B835" t="b">
        <v>1</v>
      </c>
    </row>
    <row r="836" spans="1:2">
      <c r="A836" s="86" t="s">
        <v>426</v>
      </c>
      <c r="B836" t="b">
        <v>1</v>
      </c>
    </row>
    <row r="837" spans="1:2">
      <c r="A837" s="86" t="s">
        <v>427</v>
      </c>
      <c r="B837" t="b">
        <v>1</v>
      </c>
    </row>
    <row r="838" spans="1:2">
      <c r="A838" s="86" t="s">
        <v>428</v>
      </c>
      <c r="B838" t="b">
        <v>1</v>
      </c>
    </row>
    <row r="839" spans="1:2">
      <c r="A839" s="86" t="s">
        <v>429</v>
      </c>
      <c r="B839" t="b">
        <v>1</v>
      </c>
    </row>
    <row r="840" spans="1:2">
      <c r="A840" s="86" t="s">
        <v>430</v>
      </c>
      <c r="B840" t="b">
        <v>1</v>
      </c>
    </row>
    <row r="841" spans="1:2">
      <c r="A841" s="86" t="s">
        <v>431</v>
      </c>
      <c r="B841" t="b">
        <v>1</v>
      </c>
    </row>
    <row r="842" spans="1:2">
      <c r="A842" s="86" t="s">
        <v>432</v>
      </c>
      <c r="B842" t="b">
        <v>1</v>
      </c>
    </row>
    <row r="843" spans="1:2">
      <c r="A843" s="86" t="s">
        <v>433</v>
      </c>
      <c r="B843" t="b">
        <v>1</v>
      </c>
    </row>
    <row r="844" spans="1:2">
      <c r="A844" s="86" t="s">
        <v>434</v>
      </c>
      <c r="B844" t="b">
        <v>1</v>
      </c>
    </row>
    <row r="845" spans="1:2">
      <c r="A845" s="86" t="s">
        <v>435</v>
      </c>
      <c r="B845" t="b">
        <v>1</v>
      </c>
    </row>
    <row r="846" spans="1:2">
      <c r="A846" s="86" t="s">
        <v>436</v>
      </c>
      <c r="B846" t="b">
        <v>1</v>
      </c>
    </row>
    <row r="847" spans="1:2">
      <c r="A847" s="86" t="s">
        <v>437</v>
      </c>
      <c r="B847" t="b">
        <v>1</v>
      </c>
    </row>
    <row r="848" spans="1:2">
      <c r="A848" s="86" t="s">
        <v>438</v>
      </c>
      <c r="B848" t="b">
        <v>1</v>
      </c>
    </row>
    <row r="849" spans="1:2">
      <c r="A849" s="86" t="s">
        <v>439</v>
      </c>
      <c r="B849" t="b">
        <v>1</v>
      </c>
    </row>
    <row r="850" spans="1:2">
      <c r="A850" s="86" t="s">
        <v>440</v>
      </c>
      <c r="B850" t="b">
        <v>1</v>
      </c>
    </row>
    <row r="851" spans="1:2">
      <c r="A851" s="86" t="s">
        <v>441</v>
      </c>
      <c r="B851" t="b">
        <v>1</v>
      </c>
    </row>
    <row r="852" spans="1:2">
      <c r="A852" s="86" t="s">
        <v>442</v>
      </c>
      <c r="B852" t="b">
        <v>1</v>
      </c>
    </row>
    <row r="853" spans="1:2">
      <c r="A853" s="86" t="s">
        <v>443</v>
      </c>
      <c r="B853" t="b">
        <v>1</v>
      </c>
    </row>
    <row r="854" spans="1:2">
      <c r="A854" s="86" t="s">
        <v>444</v>
      </c>
      <c r="B854" t="b">
        <v>1</v>
      </c>
    </row>
    <row r="855" spans="1:2">
      <c r="A855" s="86" t="s">
        <v>445</v>
      </c>
      <c r="B855" t="b">
        <v>1</v>
      </c>
    </row>
    <row r="856" spans="1:2">
      <c r="A856" s="86" t="s">
        <v>446</v>
      </c>
      <c r="B856" t="b">
        <v>1</v>
      </c>
    </row>
    <row r="857" spans="1:2">
      <c r="A857" s="86" t="s">
        <v>447</v>
      </c>
      <c r="B857" t="b">
        <v>1</v>
      </c>
    </row>
    <row r="858" spans="1:2">
      <c r="A858" s="86" t="s">
        <v>448</v>
      </c>
      <c r="B858" t="b">
        <v>1</v>
      </c>
    </row>
    <row r="859" spans="1:2">
      <c r="A859" s="86" t="s">
        <v>449</v>
      </c>
      <c r="B859" t="b">
        <v>1</v>
      </c>
    </row>
    <row r="860" spans="1:2">
      <c r="A860" s="86" t="s">
        <v>450</v>
      </c>
      <c r="B860" t="b">
        <v>1</v>
      </c>
    </row>
    <row r="861" spans="1:2">
      <c r="A861" s="86" t="s">
        <v>451</v>
      </c>
      <c r="B861" t="b">
        <v>1</v>
      </c>
    </row>
    <row r="862" spans="1:2">
      <c r="A862" s="86" t="s">
        <v>452</v>
      </c>
      <c r="B862" t="b">
        <v>1</v>
      </c>
    </row>
    <row r="863" spans="1:2">
      <c r="A863" s="86" t="s">
        <v>453</v>
      </c>
      <c r="B863" t="b">
        <v>1</v>
      </c>
    </row>
    <row r="864" spans="1:2">
      <c r="A864" s="86" t="s">
        <v>454</v>
      </c>
      <c r="B864" t="b">
        <v>1</v>
      </c>
    </row>
    <row r="865" spans="1:2">
      <c r="A865" s="86" t="s">
        <v>455</v>
      </c>
      <c r="B865" t="b">
        <v>1</v>
      </c>
    </row>
    <row r="866" spans="1:2">
      <c r="A866" s="86" t="s">
        <v>456</v>
      </c>
      <c r="B866" t="b">
        <v>1</v>
      </c>
    </row>
    <row r="867" spans="1:2">
      <c r="A867" s="86" t="s">
        <v>457</v>
      </c>
      <c r="B867" t="b">
        <v>1</v>
      </c>
    </row>
    <row r="868" spans="1:2">
      <c r="A868" s="86" t="s">
        <v>458</v>
      </c>
      <c r="B868" t="b">
        <v>1</v>
      </c>
    </row>
    <row r="869" spans="1:2">
      <c r="A869" s="86" t="s">
        <v>459</v>
      </c>
      <c r="B869" t="b">
        <v>1</v>
      </c>
    </row>
    <row r="870" spans="1:2">
      <c r="A870" s="86" t="s">
        <v>460</v>
      </c>
      <c r="B870" t="b">
        <v>1</v>
      </c>
    </row>
    <row r="871" spans="1:2">
      <c r="A871" s="86" t="s">
        <v>461</v>
      </c>
      <c r="B871" t="b">
        <v>1</v>
      </c>
    </row>
    <row r="872" spans="1:2">
      <c r="A872" s="86" t="s">
        <v>462</v>
      </c>
      <c r="B872" t="b">
        <v>1</v>
      </c>
    </row>
    <row r="873" spans="1:2">
      <c r="A873" s="86" t="s">
        <v>463</v>
      </c>
      <c r="B873" t="b">
        <v>1</v>
      </c>
    </row>
    <row r="874" spans="1:2">
      <c r="A874" s="86" t="s">
        <v>464</v>
      </c>
      <c r="B874" t="b">
        <v>1</v>
      </c>
    </row>
    <row r="875" spans="1:2">
      <c r="A875" s="86" t="s">
        <v>465</v>
      </c>
      <c r="B875" t="b">
        <v>1</v>
      </c>
    </row>
    <row r="876" spans="1:2">
      <c r="A876" s="86" t="s">
        <v>466</v>
      </c>
      <c r="B876" t="b">
        <v>1</v>
      </c>
    </row>
    <row r="877" spans="1:2">
      <c r="A877" s="86" t="s">
        <v>467</v>
      </c>
      <c r="B877" t="b">
        <v>1</v>
      </c>
    </row>
    <row r="878" spans="1:2">
      <c r="A878" s="86" t="s">
        <v>468</v>
      </c>
      <c r="B878" t="b">
        <v>1</v>
      </c>
    </row>
    <row r="879" spans="1:2">
      <c r="A879" s="86" t="s">
        <v>469</v>
      </c>
      <c r="B879" t="b">
        <v>1</v>
      </c>
    </row>
    <row r="880" spans="1:2">
      <c r="A880" s="86" t="s">
        <v>470</v>
      </c>
      <c r="B880" t="b">
        <v>1</v>
      </c>
    </row>
    <row r="881" spans="1:2">
      <c r="A881" s="86" t="s">
        <v>471</v>
      </c>
      <c r="B881" t="b">
        <v>1</v>
      </c>
    </row>
    <row r="882" spans="1:2">
      <c r="A882" s="86" t="s">
        <v>472</v>
      </c>
      <c r="B882" t="b">
        <v>1</v>
      </c>
    </row>
    <row r="883" spans="1:2">
      <c r="A883" s="86" t="s">
        <v>473</v>
      </c>
      <c r="B883" t="b">
        <v>1</v>
      </c>
    </row>
    <row r="884" spans="1:2">
      <c r="A884" s="86" t="s">
        <v>474</v>
      </c>
      <c r="B884" t="b">
        <v>1</v>
      </c>
    </row>
    <row r="885" spans="1:2">
      <c r="A885" s="86" t="s">
        <v>475</v>
      </c>
      <c r="B885" t="b">
        <v>1</v>
      </c>
    </row>
    <row r="886" spans="1:2">
      <c r="A886" s="86" t="s">
        <v>476</v>
      </c>
      <c r="B886" t="b">
        <v>1</v>
      </c>
    </row>
    <row r="887" spans="1:2">
      <c r="A887" s="86" t="s">
        <v>477</v>
      </c>
      <c r="B887" t="b">
        <v>1</v>
      </c>
    </row>
    <row r="888" spans="1:2">
      <c r="A888" s="86" t="s">
        <v>478</v>
      </c>
      <c r="B888" t="b">
        <v>1</v>
      </c>
    </row>
    <row r="889" spans="1:2">
      <c r="A889" s="86" t="s">
        <v>479</v>
      </c>
      <c r="B889" t="b">
        <v>1</v>
      </c>
    </row>
    <row r="890" spans="1:2">
      <c r="A890" s="86" t="s">
        <v>480</v>
      </c>
      <c r="B890" t="b">
        <v>1</v>
      </c>
    </row>
    <row r="891" spans="1:2">
      <c r="A891" s="86" t="s">
        <v>481</v>
      </c>
      <c r="B891" t="b">
        <v>1</v>
      </c>
    </row>
    <row r="892" spans="1:2">
      <c r="A892" s="86" t="s">
        <v>482</v>
      </c>
      <c r="B892" t="b">
        <v>1</v>
      </c>
    </row>
    <row r="893" spans="1:2">
      <c r="A893" s="86" t="s">
        <v>483</v>
      </c>
      <c r="B893" t="b">
        <v>1</v>
      </c>
    </row>
    <row r="894" spans="1:2">
      <c r="A894" s="86" t="s">
        <v>484</v>
      </c>
      <c r="B894" t="b">
        <v>1</v>
      </c>
    </row>
    <row r="895" spans="1:2">
      <c r="A895" s="86" t="s">
        <v>485</v>
      </c>
      <c r="B895" t="b">
        <v>1</v>
      </c>
    </row>
    <row r="896" spans="1:2">
      <c r="A896" s="86" t="s">
        <v>486</v>
      </c>
      <c r="B896" t="b">
        <v>1</v>
      </c>
    </row>
    <row r="897" spans="1:2">
      <c r="A897" s="86" t="s">
        <v>487</v>
      </c>
      <c r="B897" t="b">
        <v>1</v>
      </c>
    </row>
    <row r="898" spans="1:2">
      <c r="A898" s="86" t="s">
        <v>488</v>
      </c>
      <c r="B898" t="b">
        <v>1</v>
      </c>
    </row>
    <row r="899" spans="1:2">
      <c r="A899" s="86" t="s">
        <v>489</v>
      </c>
      <c r="B899" t="b">
        <v>1</v>
      </c>
    </row>
    <row r="900" spans="1:2">
      <c r="A900" s="86" t="s">
        <v>490</v>
      </c>
      <c r="B900" t="b">
        <v>1</v>
      </c>
    </row>
    <row r="901" spans="1:2">
      <c r="A901" s="86" t="s">
        <v>491</v>
      </c>
      <c r="B901" t="b">
        <v>1</v>
      </c>
    </row>
    <row r="902" spans="1:2">
      <c r="A902" s="86" t="s">
        <v>492</v>
      </c>
      <c r="B902" t="b">
        <v>1</v>
      </c>
    </row>
    <row r="903" spans="1:2">
      <c r="A903" s="86" t="s">
        <v>493</v>
      </c>
      <c r="B903" t="b">
        <v>1</v>
      </c>
    </row>
    <row r="904" spans="1:2">
      <c r="A904" s="86" t="s">
        <v>494</v>
      </c>
      <c r="B904" t="b">
        <v>1</v>
      </c>
    </row>
    <row r="905" spans="1:2">
      <c r="A905" s="86" t="s">
        <v>495</v>
      </c>
      <c r="B905" t="b">
        <v>1</v>
      </c>
    </row>
    <row r="906" spans="1:2">
      <c r="A906" s="86" t="s">
        <v>496</v>
      </c>
      <c r="B906" t="b">
        <v>1</v>
      </c>
    </row>
    <row r="907" spans="1:2">
      <c r="A907" s="86" t="s">
        <v>497</v>
      </c>
      <c r="B907" t="b">
        <v>1</v>
      </c>
    </row>
    <row r="908" spans="1:2">
      <c r="A908" s="86" t="s">
        <v>498</v>
      </c>
      <c r="B908" t="b">
        <v>1</v>
      </c>
    </row>
    <row r="909" spans="1:2">
      <c r="A909" s="86" t="s">
        <v>499</v>
      </c>
      <c r="B909" t="b">
        <v>1</v>
      </c>
    </row>
    <row r="910" spans="1:2">
      <c r="A910" s="86" t="s">
        <v>500</v>
      </c>
      <c r="B910" t="b">
        <v>1</v>
      </c>
    </row>
    <row r="911" spans="1:2">
      <c r="A911" s="86" t="s">
        <v>501</v>
      </c>
      <c r="B911" t="b">
        <v>1</v>
      </c>
    </row>
    <row r="912" spans="1:2">
      <c r="A912" s="86" t="s">
        <v>502</v>
      </c>
      <c r="B912" t="b">
        <v>1</v>
      </c>
    </row>
    <row r="913" spans="1:2">
      <c r="A913" s="86" t="s">
        <v>503</v>
      </c>
      <c r="B913" t="b">
        <v>1</v>
      </c>
    </row>
    <row r="914" spans="1:2">
      <c r="A914" s="86" t="s">
        <v>504</v>
      </c>
      <c r="B914" t="b">
        <v>1</v>
      </c>
    </row>
    <row r="915" spans="1:2">
      <c r="A915" s="86" t="s">
        <v>505</v>
      </c>
      <c r="B915" t="b">
        <v>1</v>
      </c>
    </row>
    <row r="916" spans="1:2">
      <c r="A916" s="86" t="s">
        <v>506</v>
      </c>
      <c r="B916" t="b">
        <v>1</v>
      </c>
    </row>
    <row r="917" spans="1:2">
      <c r="A917" s="86" t="s">
        <v>507</v>
      </c>
      <c r="B917" t="b">
        <v>1</v>
      </c>
    </row>
    <row r="918" spans="1:2">
      <c r="A918" s="86" t="s">
        <v>508</v>
      </c>
      <c r="B918" t="b">
        <v>1</v>
      </c>
    </row>
    <row r="919" spans="1:2">
      <c r="A919" s="86" t="s">
        <v>509</v>
      </c>
      <c r="B919" t="b">
        <v>1</v>
      </c>
    </row>
    <row r="920" spans="1:2">
      <c r="A920" s="86" t="s">
        <v>510</v>
      </c>
      <c r="B920" t="b">
        <v>1</v>
      </c>
    </row>
    <row r="921" spans="1:2">
      <c r="A921" s="86" t="s">
        <v>511</v>
      </c>
      <c r="B921" t="b">
        <v>1</v>
      </c>
    </row>
    <row r="922" spans="1:2">
      <c r="A922" s="86" t="s">
        <v>512</v>
      </c>
      <c r="B922" t="b">
        <v>1</v>
      </c>
    </row>
    <row r="923" spans="1:2">
      <c r="A923" s="86" t="s">
        <v>513</v>
      </c>
      <c r="B923" t="b">
        <v>1</v>
      </c>
    </row>
    <row r="924" spans="1:2">
      <c r="A924" s="86" t="s">
        <v>514</v>
      </c>
      <c r="B924" t="b">
        <v>1</v>
      </c>
    </row>
    <row r="925" spans="1:2">
      <c r="A925" s="86" t="s">
        <v>515</v>
      </c>
      <c r="B925" t="b">
        <v>1</v>
      </c>
    </row>
    <row r="926" spans="1:2">
      <c r="A926" s="86" t="s">
        <v>516</v>
      </c>
      <c r="B926" t="b">
        <v>1</v>
      </c>
    </row>
    <row r="927" spans="1:2">
      <c r="A927" s="86" t="s">
        <v>517</v>
      </c>
      <c r="B927" t="b">
        <v>1</v>
      </c>
    </row>
    <row r="928" spans="1:2">
      <c r="A928" s="86" t="s">
        <v>518</v>
      </c>
      <c r="B928" t="b">
        <v>1</v>
      </c>
    </row>
    <row r="929" spans="1:2">
      <c r="A929" s="86" t="s">
        <v>519</v>
      </c>
      <c r="B929" t="b">
        <v>1</v>
      </c>
    </row>
    <row r="930" spans="1:2">
      <c r="A930" s="86" t="s">
        <v>520</v>
      </c>
      <c r="B930" t="b">
        <v>1</v>
      </c>
    </row>
    <row r="931" spans="1:2">
      <c r="A931" s="86" t="s">
        <v>521</v>
      </c>
      <c r="B931" t="b">
        <v>1</v>
      </c>
    </row>
    <row r="932" spans="1:2">
      <c r="A932" s="86" t="s">
        <v>522</v>
      </c>
      <c r="B932" t="b">
        <v>1</v>
      </c>
    </row>
    <row r="933" spans="1:2">
      <c r="A933" s="86" t="s">
        <v>523</v>
      </c>
      <c r="B933" t="b">
        <v>1</v>
      </c>
    </row>
    <row r="934" spans="1:2">
      <c r="A934" s="86" t="s">
        <v>524</v>
      </c>
      <c r="B934" t="b">
        <v>1</v>
      </c>
    </row>
    <row r="935" spans="1:2">
      <c r="A935" s="86" t="s">
        <v>525</v>
      </c>
      <c r="B935" t="b">
        <v>1</v>
      </c>
    </row>
    <row r="936" spans="1:2">
      <c r="A936" s="86" t="s">
        <v>526</v>
      </c>
      <c r="B936" t="b">
        <v>1</v>
      </c>
    </row>
    <row r="937" spans="1:2">
      <c r="A937" s="86" t="s">
        <v>527</v>
      </c>
      <c r="B937" t="b">
        <v>1</v>
      </c>
    </row>
    <row r="938" spans="1:2">
      <c r="A938" s="86" t="s">
        <v>528</v>
      </c>
      <c r="B938" t="b">
        <v>1</v>
      </c>
    </row>
    <row r="939" spans="1:2">
      <c r="A939" s="86" t="s">
        <v>529</v>
      </c>
      <c r="B939" t="b">
        <v>1</v>
      </c>
    </row>
    <row r="940" spans="1:2">
      <c r="A940" s="86" t="s">
        <v>530</v>
      </c>
      <c r="B940" t="b">
        <v>1</v>
      </c>
    </row>
    <row r="941" spans="1:2">
      <c r="A941" s="86" t="s">
        <v>531</v>
      </c>
      <c r="B941" t="b">
        <v>1</v>
      </c>
    </row>
    <row r="942" spans="1:2">
      <c r="A942" s="86" t="s">
        <v>532</v>
      </c>
      <c r="B942" t="b">
        <v>1</v>
      </c>
    </row>
    <row r="943" spans="1:2">
      <c r="A943" s="86" t="s">
        <v>533</v>
      </c>
      <c r="B943" t="b">
        <v>1</v>
      </c>
    </row>
    <row r="944" spans="1:2">
      <c r="A944" s="86" t="s">
        <v>534</v>
      </c>
      <c r="B944" t="b">
        <v>1</v>
      </c>
    </row>
    <row r="945" spans="1:2">
      <c r="A945" s="86" t="s">
        <v>535</v>
      </c>
      <c r="B945" t="b">
        <v>1</v>
      </c>
    </row>
    <row r="946" spans="1:2">
      <c r="A946" s="86" t="s">
        <v>536</v>
      </c>
      <c r="B946" t="b">
        <v>1</v>
      </c>
    </row>
    <row r="947" spans="1:2">
      <c r="A947" s="86" t="s">
        <v>537</v>
      </c>
      <c r="B947" t="b">
        <v>1</v>
      </c>
    </row>
    <row r="948" spans="1:2">
      <c r="A948" s="86" t="s">
        <v>538</v>
      </c>
      <c r="B948" t="b">
        <v>1</v>
      </c>
    </row>
    <row r="949" spans="1:2">
      <c r="A949" s="86" t="s">
        <v>539</v>
      </c>
      <c r="B949" t="b">
        <v>1</v>
      </c>
    </row>
    <row r="950" spans="1:2">
      <c r="A950" s="86" t="s">
        <v>540</v>
      </c>
      <c r="B950" t="b">
        <v>1</v>
      </c>
    </row>
    <row r="951" spans="1:2">
      <c r="A951" s="86" t="s">
        <v>541</v>
      </c>
      <c r="B951" t="b">
        <v>1</v>
      </c>
    </row>
    <row r="952" spans="1:2">
      <c r="A952" s="86" t="s">
        <v>542</v>
      </c>
      <c r="B952" t="b">
        <v>1</v>
      </c>
    </row>
    <row r="953" spans="1:2">
      <c r="A953" s="86" t="s">
        <v>543</v>
      </c>
      <c r="B953" t="b">
        <v>1</v>
      </c>
    </row>
    <row r="954" spans="1:2">
      <c r="A954" s="86" t="s">
        <v>544</v>
      </c>
      <c r="B954" t="b">
        <v>1</v>
      </c>
    </row>
    <row r="955" spans="1:2">
      <c r="A955" s="86" t="s">
        <v>545</v>
      </c>
      <c r="B955" t="b">
        <v>1</v>
      </c>
    </row>
    <row r="956" spans="1:2">
      <c r="A956" s="86" t="s">
        <v>546</v>
      </c>
      <c r="B956" t="b">
        <v>1</v>
      </c>
    </row>
    <row r="957" spans="1:2">
      <c r="A957" s="86" t="s">
        <v>547</v>
      </c>
      <c r="B957" t="b">
        <v>1</v>
      </c>
    </row>
    <row r="958" spans="1:2">
      <c r="A958" s="86" t="s">
        <v>548</v>
      </c>
      <c r="B958" t="b">
        <v>1</v>
      </c>
    </row>
    <row r="959" spans="1:2">
      <c r="A959" s="86" t="s">
        <v>549</v>
      </c>
      <c r="B959" t="b">
        <v>1</v>
      </c>
    </row>
    <row r="960" spans="1:2">
      <c r="A960" s="86" t="s">
        <v>550</v>
      </c>
      <c r="B960" t="b">
        <v>1</v>
      </c>
    </row>
    <row r="961" spans="1:2">
      <c r="A961" s="86" t="s">
        <v>551</v>
      </c>
      <c r="B961" t="b">
        <v>1</v>
      </c>
    </row>
    <row r="962" spans="1:2">
      <c r="A962" s="86" t="s">
        <v>552</v>
      </c>
      <c r="B962" t="b">
        <v>1</v>
      </c>
    </row>
    <row r="963" spans="1:2">
      <c r="A963" s="86" t="s">
        <v>553</v>
      </c>
      <c r="B963" t="b">
        <v>1</v>
      </c>
    </row>
    <row r="964" spans="1:2">
      <c r="A964" s="86" t="s">
        <v>554</v>
      </c>
      <c r="B964" t="b">
        <v>1</v>
      </c>
    </row>
    <row r="965" spans="1:2">
      <c r="A965" s="86" t="s">
        <v>555</v>
      </c>
      <c r="B965" t="b">
        <v>1</v>
      </c>
    </row>
    <row r="966" spans="1:2">
      <c r="A966" s="86" t="s">
        <v>556</v>
      </c>
      <c r="B966" t="b">
        <v>1</v>
      </c>
    </row>
    <row r="967" spans="1:2">
      <c r="A967" s="86" t="s">
        <v>557</v>
      </c>
      <c r="B967" t="b">
        <v>1</v>
      </c>
    </row>
    <row r="968" spans="1:2">
      <c r="A968" s="86" t="s">
        <v>558</v>
      </c>
      <c r="B968" t="b">
        <v>1</v>
      </c>
    </row>
    <row r="969" spans="1:2">
      <c r="A969" s="86" t="s">
        <v>559</v>
      </c>
      <c r="B969" t="b">
        <v>1</v>
      </c>
    </row>
    <row r="970" spans="1:2">
      <c r="A970" s="86" t="s">
        <v>560</v>
      </c>
      <c r="B970" t="b">
        <v>1</v>
      </c>
    </row>
    <row r="971" spans="1:2">
      <c r="A971" s="86" t="s">
        <v>561</v>
      </c>
      <c r="B971" t="b">
        <v>1</v>
      </c>
    </row>
    <row r="972" spans="1:2">
      <c r="A972" s="86" t="s">
        <v>562</v>
      </c>
      <c r="B972" t="b">
        <v>1</v>
      </c>
    </row>
    <row r="973" spans="1:2">
      <c r="A973" s="86" t="s">
        <v>563</v>
      </c>
      <c r="B973" t="b">
        <v>1</v>
      </c>
    </row>
    <row r="974" spans="1:2">
      <c r="A974" s="86" t="s">
        <v>564</v>
      </c>
      <c r="B974" t="b">
        <v>1</v>
      </c>
    </row>
    <row r="975" spans="1:2">
      <c r="A975" s="86" t="s">
        <v>565</v>
      </c>
      <c r="B975" t="b">
        <v>1</v>
      </c>
    </row>
    <row r="976" spans="1:2">
      <c r="A976" s="86" t="s">
        <v>566</v>
      </c>
      <c r="B976" t="b">
        <v>1</v>
      </c>
    </row>
    <row r="977" spans="1:2">
      <c r="A977" s="86" t="s">
        <v>567</v>
      </c>
      <c r="B977" t="b">
        <v>1</v>
      </c>
    </row>
    <row r="978" spans="1:2">
      <c r="A978" s="86" t="s">
        <v>568</v>
      </c>
      <c r="B978" t="b">
        <v>1</v>
      </c>
    </row>
    <row r="979" spans="1:2">
      <c r="A979" s="86" t="s">
        <v>569</v>
      </c>
      <c r="B979" t="b">
        <v>1</v>
      </c>
    </row>
    <row r="980" spans="1:2">
      <c r="A980" s="86" t="s">
        <v>570</v>
      </c>
      <c r="B980" t="b">
        <v>1</v>
      </c>
    </row>
    <row r="981" spans="1:2">
      <c r="A981" s="86" t="s">
        <v>571</v>
      </c>
      <c r="B981" t="b">
        <v>1</v>
      </c>
    </row>
    <row r="982" spans="1:2">
      <c r="A982" s="86" t="s">
        <v>572</v>
      </c>
      <c r="B982" t="b">
        <v>1</v>
      </c>
    </row>
    <row r="983" spans="1:2">
      <c r="A983" s="86" t="s">
        <v>573</v>
      </c>
      <c r="B983" t="b">
        <v>1</v>
      </c>
    </row>
    <row r="984" spans="1:2">
      <c r="A984" s="86" t="s">
        <v>574</v>
      </c>
      <c r="B984" t="b">
        <v>1</v>
      </c>
    </row>
    <row r="985" spans="1:2">
      <c r="A985" s="86" t="s">
        <v>575</v>
      </c>
      <c r="B985" t="b">
        <v>1</v>
      </c>
    </row>
    <row r="986" spans="1:2">
      <c r="A986" s="86" t="s">
        <v>576</v>
      </c>
      <c r="B986" t="b">
        <v>1</v>
      </c>
    </row>
    <row r="987" spans="1:2">
      <c r="A987" s="86" t="s">
        <v>577</v>
      </c>
      <c r="B987" t="b">
        <v>1</v>
      </c>
    </row>
    <row r="988" spans="1:2">
      <c r="A988" s="86" t="s">
        <v>578</v>
      </c>
      <c r="B988" t="b">
        <v>1</v>
      </c>
    </row>
    <row r="989" spans="1:2">
      <c r="A989" s="86" t="s">
        <v>579</v>
      </c>
      <c r="B989" t="b">
        <v>1</v>
      </c>
    </row>
    <row r="990" spans="1:2">
      <c r="A990" s="86" t="s">
        <v>580</v>
      </c>
      <c r="B990" t="b">
        <v>1</v>
      </c>
    </row>
    <row r="991" spans="1:2">
      <c r="A991" s="86" t="s">
        <v>581</v>
      </c>
      <c r="B991" t="b">
        <v>1</v>
      </c>
    </row>
    <row r="992" spans="1:2">
      <c r="A992" s="86" t="s">
        <v>582</v>
      </c>
      <c r="B992" t="b">
        <v>1</v>
      </c>
    </row>
    <row r="993" spans="1:2">
      <c r="A993" s="86" t="s">
        <v>583</v>
      </c>
      <c r="B993" t="b">
        <v>1</v>
      </c>
    </row>
    <row r="994" spans="1:2">
      <c r="A994" s="86" t="s">
        <v>584</v>
      </c>
      <c r="B994" t="b">
        <v>1</v>
      </c>
    </row>
    <row r="995" spans="1:2">
      <c r="A995" s="86" t="s">
        <v>585</v>
      </c>
      <c r="B995" t="b">
        <v>1</v>
      </c>
    </row>
    <row r="996" spans="1:2">
      <c r="A996" s="86" t="s">
        <v>586</v>
      </c>
      <c r="B996" t="b">
        <v>1</v>
      </c>
    </row>
    <row r="997" spans="1:2">
      <c r="A997" s="86" t="s">
        <v>587</v>
      </c>
      <c r="B997" t="b">
        <v>1</v>
      </c>
    </row>
    <row r="998" spans="1:2">
      <c r="A998" s="86" t="s">
        <v>588</v>
      </c>
      <c r="B998" t="b">
        <v>1</v>
      </c>
    </row>
    <row r="999" spans="1:2">
      <c r="A999" s="86" t="s">
        <v>589</v>
      </c>
      <c r="B999" t="b">
        <v>1</v>
      </c>
    </row>
    <row r="1000" spans="1:2">
      <c r="A1000" s="86" t="s">
        <v>590</v>
      </c>
      <c r="B1000" t="b">
        <v>1</v>
      </c>
    </row>
    <row r="1001" spans="1:2">
      <c r="A1001" s="86" t="s">
        <v>591</v>
      </c>
      <c r="B1001" t="b">
        <v>1</v>
      </c>
    </row>
    <row r="1002" spans="1:2">
      <c r="A1002" s="86" t="s">
        <v>592</v>
      </c>
      <c r="B1002" t="b">
        <v>1</v>
      </c>
    </row>
    <row r="1003" spans="1:2">
      <c r="A1003" s="86" t="s">
        <v>593</v>
      </c>
      <c r="B1003" t="b">
        <v>1</v>
      </c>
    </row>
    <row r="1004" spans="1:2">
      <c r="A1004" s="86" t="s">
        <v>594</v>
      </c>
      <c r="B1004" t="b">
        <v>1</v>
      </c>
    </row>
    <row r="1005" spans="1:2">
      <c r="A1005" s="86" t="s">
        <v>595</v>
      </c>
      <c r="B1005" t="b">
        <v>1</v>
      </c>
    </row>
    <row r="1006" spans="1:2">
      <c r="A1006" s="86" t="s">
        <v>596</v>
      </c>
      <c r="B1006" t="b">
        <v>1</v>
      </c>
    </row>
    <row r="1007" spans="1:2">
      <c r="A1007" s="86" t="s">
        <v>597</v>
      </c>
      <c r="B1007" t="b">
        <v>1</v>
      </c>
    </row>
    <row r="1008" spans="1:2">
      <c r="A1008" s="86" t="s">
        <v>598</v>
      </c>
      <c r="B1008" t="b">
        <v>1</v>
      </c>
    </row>
    <row r="1009" spans="1:2">
      <c r="A1009" s="86" t="s">
        <v>599</v>
      </c>
      <c r="B1009" t="b">
        <v>1</v>
      </c>
    </row>
    <row r="1010" spans="1:2">
      <c r="A1010" s="86" t="s">
        <v>600</v>
      </c>
      <c r="B1010" t="b">
        <v>1</v>
      </c>
    </row>
    <row r="1011" spans="1:2">
      <c r="A1011" s="86" t="s">
        <v>601</v>
      </c>
      <c r="B1011" t="b">
        <v>1</v>
      </c>
    </row>
    <row r="1012" spans="1:2">
      <c r="A1012" s="86" t="s">
        <v>602</v>
      </c>
      <c r="B1012" t="b">
        <v>1</v>
      </c>
    </row>
    <row r="1013" spans="1:2">
      <c r="A1013" s="86" t="s">
        <v>603</v>
      </c>
      <c r="B1013" t="b">
        <v>1</v>
      </c>
    </row>
    <row r="1014" spans="1:2">
      <c r="A1014" s="86" t="s">
        <v>604</v>
      </c>
      <c r="B1014" t="b">
        <v>1</v>
      </c>
    </row>
    <row r="1015" spans="1:2">
      <c r="A1015" s="86" t="s">
        <v>605</v>
      </c>
      <c r="B1015" t="b">
        <v>1</v>
      </c>
    </row>
    <row r="1016" spans="1:2">
      <c r="A1016" s="86" t="s">
        <v>606</v>
      </c>
      <c r="B1016" t="b">
        <v>1</v>
      </c>
    </row>
    <row r="1017" spans="1:2">
      <c r="A1017" s="86" t="s">
        <v>607</v>
      </c>
      <c r="B1017" t="b">
        <v>1</v>
      </c>
    </row>
    <row r="1018" spans="1:2">
      <c r="A1018" s="86" t="s">
        <v>608</v>
      </c>
      <c r="B1018" t="b">
        <v>1</v>
      </c>
    </row>
    <row r="1019" spans="1:2">
      <c r="A1019" s="86" t="s">
        <v>609</v>
      </c>
      <c r="B1019" t="b">
        <v>1</v>
      </c>
    </row>
    <row r="1020" spans="1:2">
      <c r="A1020" s="86" t="s">
        <v>610</v>
      </c>
      <c r="B1020" t="b">
        <v>1</v>
      </c>
    </row>
    <row r="1021" spans="1:2">
      <c r="A1021" s="86" t="s">
        <v>611</v>
      </c>
      <c r="B1021" t="b">
        <v>1</v>
      </c>
    </row>
    <row r="1022" spans="1:2">
      <c r="A1022" s="86" t="s">
        <v>612</v>
      </c>
      <c r="B1022" t="b">
        <v>1</v>
      </c>
    </row>
    <row r="1023" spans="1:2">
      <c r="A1023" s="86" t="s">
        <v>613</v>
      </c>
      <c r="B1023" t="b">
        <v>1</v>
      </c>
    </row>
    <row r="1024" spans="1:2">
      <c r="A1024" s="86" t="s">
        <v>614</v>
      </c>
      <c r="B1024" t="b">
        <v>1</v>
      </c>
    </row>
    <row r="1025" spans="1:2">
      <c r="A1025" s="86" t="s">
        <v>615</v>
      </c>
      <c r="B1025" t="b">
        <v>1</v>
      </c>
    </row>
    <row r="1026" spans="1:2">
      <c r="A1026" s="86" t="s">
        <v>616</v>
      </c>
      <c r="B1026" t="b">
        <v>1</v>
      </c>
    </row>
    <row r="1027" spans="1:2">
      <c r="A1027" s="86" t="s">
        <v>617</v>
      </c>
      <c r="B1027" t="b">
        <v>1</v>
      </c>
    </row>
    <row r="1028" spans="1:2">
      <c r="A1028" s="86" t="s">
        <v>618</v>
      </c>
      <c r="B1028" t="b">
        <v>1</v>
      </c>
    </row>
    <row r="1029" spans="1:2">
      <c r="A1029" s="86" t="s">
        <v>619</v>
      </c>
      <c r="B1029" t="b">
        <v>1</v>
      </c>
    </row>
    <row r="1030" spans="1:2">
      <c r="A1030" s="86" t="s">
        <v>620</v>
      </c>
      <c r="B1030" t="b">
        <v>1</v>
      </c>
    </row>
    <row r="1031" spans="1:2">
      <c r="A1031" s="86" t="s">
        <v>621</v>
      </c>
      <c r="B1031" t="b">
        <v>1</v>
      </c>
    </row>
    <row r="1032" spans="1:2">
      <c r="A1032" s="86" t="s">
        <v>622</v>
      </c>
      <c r="B1032" t="b">
        <v>1</v>
      </c>
    </row>
    <row r="1033" spans="1:2">
      <c r="A1033" s="86" t="s">
        <v>623</v>
      </c>
      <c r="B1033" t="b">
        <v>1</v>
      </c>
    </row>
    <row r="1034" spans="1:2">
      <c r="A1034" s="86" t="s">
        <v>624</v>
      </c>
      <c r="B1034" t="b">
        <v>1</v>
      </c>
    </row>
    <row r="1035" spans="1:2">
      <c r="A1035" s="86" t="s">
        <v>625</v>
      </c>
      <c r="B1035" t="b">
        <v>1</v>
      </c>
    </row>
    <row r="1036" spans="1:2">
      <c r="A1036" s="86" t="s">
        <v>626</v>
      </c>
      <c r="B1036" t="b">
        <v>1</v>
      </c>
    </row>
    <row r="1037" spans="1:2">
      <c r="A1037" s="86" t="s">
        <v>627</v>
      </c>
      <c r="B1037" t="b">
        <v>1</v>
      </c>
    </row>
    <row r="1038" spans="1:2">
      <c r="A1038" s="86" t="s">
        <v>628</v>
      </c>
      <c r="B1038" t="b">
        <v>1</v>
      </c>
    </row>
    <row r="1039" spans="1:2">
      <c r="A1039" s="86" t="s">
        <v>629</v>
      </c>
      <c r="B1039" t="b">
        <v>1</v>
      </c>
    </row>
    <row r="1040" spans="1:2">
      <c r="A1040" s="86" t="s">
        <v>630</v>
      </c>
      <c r="B1040" t="b">
        <v>1</v>
      </c>
    </row>
    <row r="1041" spans="1:2">
      <c r="A1041" s="86" t="s">
        <v>631</v>
      </c>
      <c r="B1041" t="b">
        <v>1</v>
      </c>
    </row>
    <row r="1042" spans="1:2">
      <c r="A1042" s="86" t="s">
        <v>632</v>
      </c>
      <c r="B1042" t="b">
        <v>1</v>
      </c>
    </row>
    <row r="1043" spans="1:2">
      <c r="A1043" s="86" t="s">
        <v>633</v>
      </c>
      <c r="B1043" t="b">
        <v>1</v>
      </c>
    </row>
    <row r="1044" spans="1:2">
      <c r="A1044" s="86" t="s">
        <v>634</v>
      </c>
      <c r="B1044" t="b">
        <v>1</v>
      </c>
    </row>
    <row r="1045" spans="1:2">
      <c r="A1045" s="86" t="s">
        <v>635</v>
      </c>
      <c r="B1045" t="b">
        <v>1</v>
      </c>
    </row>
    <row r="1046" spans="1:2">
      <c r="A1046" s="86" t="s">
        <v>636</v>
      </c>
      <c r="B1046" t="b">
        <v>1</v>
      </c>
    </row>
    <row r="1047" spans="1:2">
      <c r="A1047" s="86" t="s">
        <v>637</v>
      </c>
      <c r="B1047" t="b">
        <v>1</v>
      </c>
    </row>
    <row r="1048" spans="1:2">
      <c r="A1048" s="86" t="s">
        <v>638</v>
      </c>
      <c r="B1048" t="b">
        <v>1</v>
      </c>
    </row>
    <row r="1049" spans="1:2">
      <c r="A1049" s="86" t="s">
        <v>639</v>
      </c>
      <c r="B1049" t="b">
        <v>1</v>
      </c>
    </row>
    <row r="1050" spans="1:2">
      <c r="A1050" s="86" t="s">
        <v>640</v>
      </c>
      <c r="B1050" t="b">
        <v>1</v>
      </c>
    </row>
    <row r="1051" spans="1:2">
      <c r="A1051" s="86" t="s">
        <v>641</v>
      </c>
      <c r="B1051" t="b">
        <v>1</v>
      </c>
    </row>
    <row r="1052" spans="1:2">
      <c r="A1052" s="86" t="s">
        <v>642</v>
      </c>
      <c r="B1052" t="b">
        <v>1</v>
      </c>
    </row>
    <row r="1053" spans="1:2">
      <c r="A1053" s="86" t="s">
        <v>643</v>
      </c>
      <c r="B1053" t="b">
        <v>1</v>
      </c>
    </row>
    <row r="1054" spans="1:2">
      <c r="A1054" s="86" t="s">
        <v>644</v>
      </c>
      <c r="B1054" t="b">
        <v>1</v>
      </c>
    </row>
    <row r="1055" spans="1:2">
      <c r="A1055" s="86" t="s">
        <v>645</v>
      </c>
      <c r="B1055" t="b">
        <v>1</v>
      </c>
    </row>
    <row r="1056" spans="1:2">
      <c r="A1056" s="86" t="s">
        <v>646</v>
      </c>
      <c r="B1056" t="b">
        <v>1</v>
      </c>
    </row>
    <row r="1057" spans="1:2">
      <c r="A1057" s="86" t="s">
        <v>647</v>
      </c>
      <c r="B1057" t="b">
        <v>1</v>
      </c>
    </row>
    <row r="1058" spans="1:2">
      <c r="A1058" s="86" t="s">
        <v>648</v>
      </c>
      <c r="B1058" t="b">
        <v>1</v>
      </c>
    </row>
    <row r="1059" spans="1:2">
      <c r="A1059" s="86" t="s">
        <v>649</v>
      </c>
      <c r="B1059" t="b">
        <v>1</v>
      </c>
    </row>
    <row r="1060" spans="1:2">
      <c r="A1060" s="86" t="s">
        <v>650</v>
      </c>
      <c r="B1060" t="b">
        <v>1</v>
      </c>
    </row>
    <row r="1061" spans="1:2">
      <c r="A1061" s="86" t="s">
        <v>651</v>
      </c>
      <c r="B1061" t="b">
        <v>1</v>
      </c>
    </row>
    <row r="1062" spans="1:2">
      <c r="A1062" s="86" t="s">
        <v>652</v>
      </c>
      <c r="B1062" t="b">
        <v>1</v>
      </c>
    </row>
    <row r="1063" spans="1:2">
      <c r="A1063" s="86" t="s">
        <v>653</v>
      </c>
      <c r="B1063" t="b">
        <v>1</v>
      </c>
    </row>
    <row r="1064" spans="1:2">
      <c r="A1064" s="86" t="s">
        <v>654</v>
      </c>
      <c r="B1064" t="b">
        <v>1</v>
      </c>
    </row>
    <row r="1065" spans="1:2">
      <c r="A1065" s="86" t="s">
        <v>655</v>
      </c>
      <c r="B1065" t="b">
        <v>1</v>
      </c>
    </row>
    <row r="1066" spans="1:2">
      <c r="A1066" s="86" t="s">
        <v>656</v>
      </c>
      <c r="B1066" t="b">
        <v>1</v>
      </c>
    </row>
    <row r="1067" spans="1:2">
      <c r="A1067" s="86" t="s">
        <v>657</v>
      </c>
      <c r="B1067" t="b">
        <v>1</v>
      </c>
    </row>
    <row r="1068" spans="1:2">
      <c r="A1068" s="86" t="s">
        <v>658</v>
      </c>
      <c r="B1068" t="b">
        <v>1</v>
      </c>
    </row>
    <row r="1069" spans="1:2">
      <c r="A1069" s="86" t="s">
        <v>659</v>
      </c>
      <c r="B1069" t="b">
        <v>1</v>
      </c>
    </row>
    <row r="1070" spans="1:2">
      <c r="A1070" s="86" t="s">
        <v>660</v>
      </c>
      <c r="B1070" t="b">
        <v>1</v>
      </c>
    </row>
    <row r="1071" spans="1:2">
      <c r="A1071" s="86" t="s">
        <v>661</v>
      </c>
      <c r="B1071" t="b">
        <v>1</v>
      </c>
    </row>
    <row r="1072" spans="1:2">
      <c r="A1072" s="86" t="s">
        <v>662</v>
      </c>
      <c r="B1072" t="b">
        <v>1</v>
      </c>
    </row>
    <row r="1073" spans="1:2">
      <c r="A1073" s="86" t="s">
        <v>663</v>
      </c>
      <c r="B1073" t="b">
        <v>1</v>
      </c>
    </row>
    <row r="1074" spans="1:2">
      <c r="A1074" s="86" t="s">
        <v>664</v>
      </c>
      <c r="B1074" t="b">
        <v>1</v>
      </c>
    </row>
    <row r="1075" spans="1:2">
      <c r="A1075" s="86" t="s">
        <v>665</v>
      </c>
      <c r="B1075" t="b">
        <v>1</v>
      </c>
    </row>
    <row r="1076" spans="1:2">
      <c r="A1076" s="86" t="s">
        <v>666</v>
      </c>
      <c r="B1076" t="b">
        <v>1</v>
      </c>
    </row>
    <row r="1077" spans="1:2">
      <c r="A1077" s="86" t="s">
        <v>667</v>
      </c>
      <c r="B1077" t="b">
        <v>1</v>
      </c>
    </row>
    <row r="1078" spans="1:2">
      <c r="A1078" s="86" t="s">
        <v>668</v>
      </c>
      <c r="B1078" t="b">
        <v>1</v>
      </c>
    </row>
    <row r="1079" spans="1:2">
      <c r="A1079" s="86" t="s">
        <v>669</v>
      </c>
      <c r="B1079" t="b">
        <v>1</v>
      </c>
    </row>
    <row r="1080" spans="1:2">
      <c r="A1080" s="86" t="s">
        <v>670</v>
      </c>
      <c r="B1080" t="b">
        <v>1</v>
      </c>
    </row>
    <row r="1081" spans="1:2">
      <c r="A1081" s="86" t="s">
        <v>671</v>
      </c>
      <c r="B1081" t="b">
        <v>1</v>
      </c>
    </row>
    <row r="1082" spans="1:2">
      <c r="A1082" s="86" t="s">
        <v>672</v>
      </c>
      <c r="B1082" t="b">
        <v>1</v>
      </c>
    </row>
    <row r="1083" spans="1:2">
      <c r="A1083" s="86" t="s">
        <v>673</v>
      </c>
      <c r="B1083" t="b">
        <v>1</v>
      </c>
    </row>
    <row r="1084" spans="1:2">
      <c r="A1084" s="86" t="s">
        <v>674</v>
      </c>
      <c r="B1084" t="b">
        <v>1</v>
      </c>
    </row>
    <row r="1085" spans="1:2">
      <c r="A1085" s="86" t="s">
        <v>675</v>
      </c>
      <c r="B1085" t="b">
        <v>1</v>
      </c>
    </row>
    <row r="1086" spans="1:2">
      <c r="A1086" s="86" t="s">
        <v>676</v>
      </c>
      <c r="B1086" t="b">
        <v>1</v>
      </c>
    </row>
    <row r="1087" spans="1:2">
      <c r="A1087" s="86" t="s">
        <v>677</v>
      </c>
      <c r="B1087" t="b">
        <v>1</v>
      </c>
    </row>
    <row r="1088" spans="1:2">
      <c r="A1088" s="86" t="s">
        <v>678</v>
      </c>
      <c r="B1088" t="b">
        <v>1</v>
      </c>
    </row>
    <row r="1089" spans="1:2">
      <c r="A1089" s="86" t="s">
        <v>679</v>
      </c>
      <c r="B1089" t="b">
        <v>1</v>
      </c>
    </row>
    <row r="1090" spans="1:2">
      <c r="A1090" s="86" t="s">
        <v>680</v>
      </c>
      <c r="B1090" t="b">
        <v>1</v>
      </c>
    </row>
    <row r="1091" spans="1:2">
      <c r="A1091" s="86" t="s">
        <v>681</v>
      </c>
      <c r="B1091" t="b">
        <v>1</v>
      </c>
    </row>
    <row r="1092" spans="1:2">
      <c r="A1092" s="86" t="s">
        <v>682</v>
      </c>
      <c r="B1092" t="b">
        <v>1</v>
      </c>
    </row>
    <row r="1093" spans="1:2">
      <c r="A1093" s="86" t="s">
        <v>683</v>
      </c>
      <c r="B1093" t="b">
        <v>1</v>
      </c>
    </row>
    <row r="1094" spans="1:2">
      <c r="A1094" s="86" t="s">
        <v>684</v>
      </c>
      <c r="B1094" t="b">
        <v>1</v>
      </c>
    </row>
    <row r="1095" spans="1:2">
      <c r="A1095" s="86" t="s">
        <v>685</v>
      </c>
      <c r="B1095" t="b">
        <v>1</v>
      </c>
    </row>
    <row r="1096" spans="1:2">
      <c r="A1096" s="86" t="s">
        <v>686</v>
      </c>
      <c r="B1096" t="b">
        <v>1</v>
      </c>
    </row>
    <row r="1097" spans="1:2">
      <c r="A1097" s="86" t="s">
        <v>687</v>
      </c>
      <c r="B1097" t="b">
        <v>1</v>
      </c>
    </row>
    <row r="1098" spans="1:2">
      <c r="A1098" s="86" t="s">
        <v>688</v>
      </c>
      <c r="B1098" t="b">
        <v>1</v>
      </c>
    </row>
    <row r="1099" spans="1:2">
      <c r="A1099" s="86" t="s">
        <v>689</v>
      </c>
      <c r="B1099" t="b">
        <v>1</v>
      </c>
    </row>
    <row r="1100" spans="1:2">
      <c r="A1100" s="86" t="s">
        <v>690</v>
      </c>
      <c r="B1100" t="b">
        <v>1</v>
      </c>
    </row>
    <row r="1101" spans="1:2">
      <c r="A1101" s="86" t="s">
        <v>691</v>
      </c>
      <c r="B1101" t="b">
        <v>1</v>
      </c>
    </row>
    <row r="1102" spans="1:2">
      <c r="A1102" s="86" t="s">
        <v>692</v>
      </c>
      <c r="B1102" t="b">
        <v>1</v>
      </c>
    </row>
    <row r="1103" spans="1:2">
      <c r="A1103" s="86" t="s">
        <v>693</v>
      </c>
      <c r="B1103" t="b">
        <v>1</v>
      </c>
    </row>
    <row r="1104" spans="1:2">
      <c r="A1104" s="86" t="s">
        <v>694</v>
      </c>
      <c r="B1104" t="b">
        <v>1</v>
      </c>
    </row>
    <row r="1105" spans="1:2">
      <c r="A1105" s="86" t="s">
        <v>695</v>
      </c>
      <c r="B1105" t="b">
        <v>1</v>
      </c>
    </row>
    <row r="1106" spans="1:2">
      <c r="A1106" s="86" t="s">
        <v>696</v>
      </c>
      <c r="B1106" t="b">
        <v>1</v>
      </c>
    </row>
    <row r="1107" spans="1:2">
      <c r="A1107" s="86" t="s">
        <v>697</v>
      </c>
      <c r="B1107" t="b">
        <v>1</v>
      </c>
    </row>
    <row r="1108" spans="1:2">
      <c r="A1108" s="86" t="s">
        <v>698</v>
      </c>
      <c r="B1108" t="b">
        <v>1</v>
      </c>
    </row>
    <row r="1109" spans="1:2">
      <c r="A1109" s="86" t="s">
        <v>699</v>
      </c>
      <c r="B1109" t="b">
        <v>1</v>
      </c>
    </row>
    <row r="1110" spans="1:2">
      <c r="A1110" s="86" t="s">
        <v>700</v>
      </c>
      <c r="B1110" t="b">
        <v>1</v>
      </c>
    </row>
    <row r="1111" spans="1:2">
      <c r="A1111" s="86" t="s">
        <v>701</v>
      </c>
      <c r="B1111" t="b">
        <v>1</v>
      </c>
    </row>
    <row r="1112" spans="1:2">
      <c r="A1112" s="86" t="s">
        <v>702</v>
      </c>
      <c r="B1112" t="b">
        <v>1</v>
      </c>
    </row>
    <row r="1113" spans="1:2">
      <c r="A1113" s="86" t="s">
        <v>703</v>
      </c>
      <c r="B1113" t="b">
        <v>1</v>
      </c>
    </row>
    <row r="1114" spans="1:2">
      <c r="A1114" s="86" t="s">
        <v>704</v>
      </c>
      <c r="B1114" t="b">
        <v>1</v>
      </c>
    </row>
    <row r="1115" spans="1:2">
      <c r="A1115" s="86" t="s">
        <v>705</v>
      </c>
      <c r="B1115" t="b">
        <v>1</v>
      </c>
    </row>
    <row r="1116" spans="1:2">
      <c r="A1116" s="86" t="s">
        <v>706</v>
      </c>
      <c r="B1116" t="b">
        <v>1</v>
      </c>
    </row>
    <row r="1117" spans="1:2">
      <c r="A1117" s="86" t="s">
        <v>707</v>
      </c>
      <c r="B1117" t="b">
        <v>1</v>
      </c>
    </row>
    <row r="1118" spans="1:2">
      <c r="A1118" s="86" t="s">
        <v>708</v>
      </c>
      <c r="B1118" t="b">
        <v>1</v>
      </c>
    </row>
    <row r="1119" spans="1:2">
      <c r="A1119" s="86" t="s">
        <v>709</v>
      </c>
      <c r="B1119" t="b">
        <v>1</v>
      </c>
    </row>
    <row r="1120" spans="1:2">
      <c r="A1120" s="86" t="s">
        <v>710</v>
      </c>
      <c r="B1120" t="b">
        <v>1</v>
      </c>
    </row>
    <row r="1121" spans="1:2">
      <c r="A1121" s="86" t="s">
        <v>711</v>
      </c>
      <c r="B1121" t="b">
        <v>1</v>
      </c>
    </row>
    <row r="1122" spans="1:2">
      <c r="A1122" s="86" t="s">
        <v>712</v>
      </c>
      <c r="B1122" t="b">
        <v>1</v>
      </c>
    </row>
    <row r="1123" spans="1:2">
      <c r="A1123" s="86" t="s">
        <v>713</v>
      </c>
      <c r="B1123" t="b">
        <v>1</v>
      </c>
    </row>
    <row r="1124" spans="1:2">
      <c r="A1124" s="86" t="s">
        <v>714</v>
      </c>
      <c r="B1124" t="b">
        <v>1</v>
      </c>
    </row>
    <row r="1125" spans="1:2">
      <c r="A1125" s="86" t="s">
        <v>715</v>
      </c>
      <c r="B1125" t="b">
        <v>1</v>
      </c>
    </row>
    <row r="1126" spans="1:2">
      <c r="A1126" s="86" t="s">
        <v>716</v>
      </c>
      <c r="B1126" t="b">
        <v>1</v>
      </c>
    </row>
    <row r="1127" spans="1:2">
      <c r="A1127" s="86" t="s">
        <v>717</v>
      </c>
      <c r="B1127" t="b">
        <v>1</v>
      </c>
    </row>
    <row r="1128" spans="1:2">
      <c r="A1128" s="86" t="s">
        <v>718</v>
      </c>
      <c r="B1128" t="b">
        <v>1</v>
      </c>
    </row>
    <row r="1129" spans="1:2">
      <c r="A1129" s="86" t="s">
        <v>719</v>
      </c>
      <c r="B1129" t="b">
        <v>1</v>
      </c>
    </row>
    <row r="1130" spans="1:2">
      <c r="A1130" s="86" t="s">
        <v>720</v>
      </c>
      <c r="B1130" t="b">
        <v>1</v>
      </c>
    </row>
    <row r="1131" spans="1:2">
      <c r="A1131" s="86" t="s">
        <v>721</v>
      </c>
      <c r="B1131" t="b">
        <v>1</v>
      </c>
    </row>
    <row r="1132" spans="1:2">
      <c r="A1132" s="86" t="s">
        <v>722</v>
      </c>
      <c r="B1132" t="b">
        <v>1</v>
      </c>
    </row>
    <row r="1133" spans="1:2">
      <c r="A1133" s="86" t="s">
        <v>723</v>
      </c>
      <c r="B1133" t="b">
        <v>1</v>
      </c>
    </row>
    <row r="1134" spans="1:2">
      <c r="A1134" s="86" t="s">
        <v>724</v>
      </c>
      <c r="B1134" t="b">
        <v>1</v>
      </c>
    </row>
    <row r="1135" spans="1:2">
      <c r="A1135" s="86" t="s">
        <v>725</v>
      </c>
      <c r="B1135" t="b">
        <v>1</v>
      </c>
    </row>
    <row r="1136" spans="1:2">
      <c r="A1136" s="86" t="s">
        <v>726</v>
      </c>
      <c r="B1136" t="b">
        <v>1</v>
      </c>
    </row>
    <row r="1137" spans="1:2">
      <c r="A1137" s="86" t="s">
        <v>727</v>
      </c>
      <c r="B1137" t="b">
        <v>1</v>
      </c>
    </row>
    <row r="1138" spans="1:2">
      <c r="A1138" s="86" t="s">
        <v>728</v>
      </c>
      <c r="B1138" t="b">
        <v>1</v>
      </c>
    </row>
    <row r="1139" spans="1:2">
      <c r="A1139" s="86" t="s">
        <v>729</v>
      </c>
      <c r="B1139" t="b">
        <v>1</v>
      </c>
    </row>
    <row r="1140" spans="1:2">
      <c r="A1140" s="86" t="s">
        <v>730</v>
      </c>
      <c r="B1140" t="b">
        <v>1</v>
      </c>
    </row>
    <row r="1141" spans="1:2">
      <c r="A1141" s="86" t="s">
        <v>731</v>
      </c>
      <c r="B1141" t="b">
        <v>1</v>
      </c>
    </row>
    <row r="1142" spans="1:2">
      <c r="A1142" s="86" t="s">
        <v>732</v>
      </c>
      <c r="B1142" t="b">
        <v>1</v>
      </c>
    </row>
    <row r="1143" spans="1:2">
      <c r="A1143" s="86" t="s">
        <v>733</v>
      </c>
      <c r="B1143" t="b">
        <v>1</v>
      </c>
    </row>
    <row r="1144" spans="1:2">
      <c r="A1144" s="86" t="s">
        <v>734</v>
      </c>
      <c r="B1144" t="b">
        <v>1</v>
      </c>
    </row>
    <row r="1145" spans="1:2">
      <c r="A1145" s="86" t="s">
        <v>735</v>
      </c>
      <c r="B1145" t="b">
        <v>1</v>
      </c>
    </row>
    <row r="1146" spans="1:2">
      <c r="A1146" s="86" t="s">
        <v>736</v>
      </c>
      <c r="B1146" t="b">
        <v>1</v>
      </c>
    </row>
    <row r="1147" spans="1:2">
      <c r="A1147" s="86" t="s">
        <v>737</v>
      </c>
      <c r="B1147" t="b">
        <v>1</v>
      </c>
    </row>
    <row r="1148" spans="1:2">
      <c r="A1148" s="86" t="s">
        <v>738</v>
      </c>
      <c r="B1148" t="b">
        <v>1</v>
      </c>
    </row>
    <row r="1149" spans="1:2">
      <c r="A1149" s="86" t="s">
        <v>739</v>
      </c>
      <c r="B1149" t="b">
        <v>1</v>
      </c>
    </row>
    <row r="1150" spans="1:2">
      <c r="A1150" s="86" t="s">
        <v>740</v>
      </c>
      <c r="B1150" t="b">
        <v>1</v>
      </c>
    </row>
    <row r="1151" spans="1:2">
      <c r="A1151" s="86" t="s">
        <v>741</v>
      </c>
      <c r="B1151" t="b">
        <v>1</v>
      </c>
    </row>
    <row r="1152" spans="1:2">
      <c r="A1152" s="86" t="s">
        <v>742</v>
      </c>
      <c r="B1152" t="b">
        <v>1</v>
      </c>
    </row>
    <row r="1153" spans="1:2">
      <c r="A1153" s="86" t="s">
        <v>743</v>
      </c>
      <c r="B1153" t="b">
        <v>1</v>
      </c>
    </row>
    <row r="1154" spans="1:2">
      <c r="A1154" s="86" t="s">
        <v>744</v>
      </c>
      <c r="B1154" t="b">
        <v>1</v>
      </c>
    </row>
    <row r="1155" spans="1:2">
      <c r="A1155" s="86" t="s">
        <v>745</v>
      </c>
      <c r="B1155" t="b">
        <v>1</v>
      </c>
    </row>
    <row r="1156" spans="1:2">
      <c r="A1156" s="86" t="s">
        <v>746</v>
      </c>
      <c r="B1156" t="b">
        <v>1</v>
      </c>
    </row>
    <row r="1157" spans="1:2">
      <c r="A1157" s="86" t="s">
        <v>747</v>
      </c>
      <c r="B1157" t="b">
        <v>1</v>
      </c>
    </row>
    <row r="1158" spans="1:2">
      <c r="A1158" s="86" t="s">
        <v>748</v>
      </c>
      <c r="B1158" t="b">
        <v>1</v>
      </c>
    </row>
    <row r="1159" spans="1:2">
      <c r="A1159" s="86" t="s">
        <v>749</v>
      </c>
      <c r="B1159" t="b">
        <v>1</v>
      </c>
    </row>
    <row r="1160" spans="1:2">
      <c r="A1160" s="86" t="s">
        <v>750</v>
      </c>
      <c r="B1160" t="b">
        <v>1</v>
      </c>
    </row>
    <row r="1161" spans="1:2">
      <c r="A1161" s="86" t="s">
        <v>751</v>
      </c>
      <c r="B1161" t="b">
        <v>1</v>
      </c>
    </row>
    <row r="1162" spans="1:2">
      <c r="A1162" s="86" t="s">
        <v>752</v>
      </c>
      <c r="B1162" t="b">
        <v>1</v>
      </c>
    </row>
    <row r="1163" spans="1:2">
      <c r="A1163" s="86" t="s">
        <v>753</v>
      </c>
      <c r="B1163" t="b">
        <v>1</v>
      </c>
    </row>
    <row r="1164" spans="1:2">
      <c r="A1164" s="86" t="s">
        <v>754</v>
      </c>
      <c r="B1164" t="b">
        <v>1</v>
      </c>
    </row>
    <row r="1165" spans="1:2">
      <c r="A1165" s="86" t="s">
        <v>755</v>
      </c>
      <c r="B1165" t="b">
        <v>1</v>
      </c>
    </row>
    <row r="1166" spans="1:2">
      <c r="A1166" s="86" t="s">
        <v>756</v>
      </c>
      <c r="B1166" t="b">
        <v>1</v>
      </c>
    </row>
    <row r="1167" spans="1:2">
      <c r="A1167" s="86" t="s">
        <v>757</v>
      </c>
      <c r="B1167" t="b">
        <v>1</v>
      </c>
    </row>
    <row r="1168" spans="1:2">
      <c r="A1168" s="86" t="s">
        <v>758</v>
      </c>
      <c r="B1168" t="b">
        <v>1</v>
      </c>
    </row>
    <row r="1169" spans="1:2">
      <c r="A1169" s="86" t="s">
        <v>759</v>
      </c>
      <c r="B1169" t="b">
        <v>1</v>
      </c>
    </row>
    <row r="1170" spans="1:2">
      <c r="A1170" s="86" t="s">
        <v>760</v>
      </c>
      <c r="B1170" t="b">
        <v>1</v>
      </c>
    </row>
    <row r="1171" spans="1:2">
      <c r="A1171" s="86" t="s">
        <v>761</v>
      </c>
      <c r="B1171" t="b">
        <v>1</v>
      </c>
    </row>
    <row r="1172" spans="1:2">
      <c r="A1172" s="86" t="s">
        <v>762</v>
      </c>
      <c r="B1172" t="b">
        <v>1</v>
      </c>
    </row>
    <row r="1173" spans="1:2">
      <c r="A1173" s="86" t="s">
        <v>763</v>
      </c>
      <c r="B1173" t="b">
        <v>1</v>
      </c>
    </row>
    <row r="1174" spans="1:2">
      <c r="A1174" s="86" t="s">
        <v>764</v>
      </c>
      <c r="B1174" t="b">
        <v>1</v>
      </c>
    </row>
    <row r="1175" spans="1:2">
      <c r="A1175" s="86" t="s">
        <v>765</v>
      </c>
      <c r="B1175" t="b">
        <v>1</v>
      </c>
    </row>
    <row r="1176" spans="1:2">
      <c r="A1176" s="86" t="s">
        <v>766</v>
      </c>
      <c r="B1176" t="b">
        <v>1</v>
      </c>
    </row>
    <row r="1177" spans="1:2">
      <c r="A1177" s="86" t="s">
        <v>767</v>
      </c>
      <c r="B1177" t="b">
        <v>1</v>
      </c>
    </row>
    <row r="1178" spans="1:2">
      <c r="A1178" s="86" t="s">
        <v>768</v>
      </c>
      <c r="B1178" t="b">
        <v>1</v>
      </c>
    </row>
    <row r="1179" spans="1:2">
      <c r="A1179" s="86" t="s">
        <v>769</v>
      </c>
      <c r="B1179" t="b">
        <v>1</v>
      </c>
    </row>
    <row r="1180" spans="1:2">
      <c r="A1180" s="86" t="s">
        <v>770</v>
      </c>
      <c r="B1180" t="b">
        <v>1</v>
      </c>
    </row>
    <row r="1181" spans="1:2">
      <c r="A1181" s="86" t="s">
        <v>771</v>
      </c>
      <c r="B1181" t="b">
        <v>1</v>
      </c>
    </row>
    <row r="1182" spans="1:2">
      <c r="A1182" s="86" t="s">
        <v>772</v>
      </c>
      <c r="B1182" t="b">
        <v>1</v>
      </c>
    </row>
    <row r="1183" spans="1:2">
      <c r="A1183" s="86" t="s">
        <v>773</v>
      </c>
      <c r="B1183" t="b">
        <v>1</v>
      </c>
    </row>
    <row r="1184" spans="1:2">
      <c r="A1184" s="86" t="s">
        <v>774</v>
      </c>
      <c r="B1184" t="b">
        <v>1</v>
      </c>
    </row>
    <row r="1185" spans="1:2">
      <c r="A1185" s="86" t="s">
        <v>775</v>
      </c>
      <c r="B1185" t="b">
        <v>1</v>
      </c>
    </row>
    <row r="1186" spans="1:2">
      <c r="A1186" s="86" t="s">
        <v>776</v>
      </c>
      <c r="B1186" t="b">
        <v>1</v>
      </c>
    </row>
    <row r="1187" spans="1:2">
      <c r="A1187" s="86" t="s">
        <v>777</v>
      </c>
      <c r="B1187" t="b">
        <v>1</v>
      </c>
    </row>
    <row r="1188" spans="1:2">
      <c r="A1188" s="86" t="s">
        <v>778</v>
      </c>
      <c r="B1188" t="b">
        <v>1</v>
      </c>
    </row>
    <row r="1189" spans="1:2">
      <c r="A1189" s="86" t="s">
        <v>779</v>
      </c>
      <c r="B1189" t="b">
        <v>1</v>
      </c>
    </row>
    <row r="1190" spans="1:2">
      <c r="A1190" s="86" t="s">
        <v>780</v>
      </c>
      <c r="B1190" t="b">
        <v>1</v>
      </c>
    </row>
    <row r="1191" spans="1:2">
      <c r="A1191" s="86" t="s">
        <v>781</v>
      </c>
      <c r="B1191" t="b">
        <v>1</v>
      </c>
    </row>
    <row r="1192" spans="1:2">
      <c r="A1192" s="86" t="s">
        <v>782</v>
      </c>
      <c r="B1192" t="b">
        <v>1</v>
      </c>
    </row>
    <row r="1193" spans="1:2">
      <c r="A1193" s="86" t="s">
        <v>783</v>
      </c>
      <c r="B1193" t="b">
        <v>1</v>
      </c>
    </row>
    <row r="1194" spans="1:2">
      <c r="A1194" s="86" t="s">
        <v>784</v>
      </c>
      <c r="B1194" t="b">
        <v>1</v>
      </c>
    </row>
    <row r="1195" spans="1:2">
      <c r="A1195" s="86" t="s">
        <v>785</v>
      </c>
      <c r="B1195" t="b">
        <v>1</v>
      </c>
    </row>
    <row r="1196" spans="1:2">
      <c r="A1196" s="86" t="s">
        <v>786</v>
      </c>
      <c r="B1196" t="b">
        <v>1</v>
      </c>
    </row>
    <row r="1197" spans="1:2">
      <c r="A1197" s="86" t="s">
        <v>787</v>
      </c>
      <c r="B1197" t="b">
        <v>1</v>
      </c>
    </row>
    <row r="1198" spans="1:2">
      <c r="A1198" s="86" t="s">
        <v>788</v>
      </c>
      <c r="B1198" t="b">
        <v>1</v>
      </c>
    </row>
    <row r="1199" spans="1:2">
      <c r="A1199" s="86" t="s">
        <v>789</v>
      </c>
      <c r="B1199" t="b">
        <v>1</v>
      </c>
    </row>
    <row r="1200" spans="1:2">
      <c r="A1200" s="86" t="s">
        <v>790</v>
      </c>
      <c r="B1200" t="b">
        <v>1</v>
      </c>
    </row>
    <row r="1201" spans="1:2">
      <c r="A1201" s="86" t="s">
        <v>791</v>
      </c>
      <c r="B1201" t="b">
        <v>1</v>
      </c>
    </row>
    <row r="1202" spans="1:2">
      <c r="A1202" s="86" t="s">
        <v>792</v>
      </c>
      <c r="B1202" t="b">
        <v>1</v>
      </c>
    </row>
    <row r="1203" spans="1:2">
      <c r="A1203" s="86" t="s">
        <v>793</v>
      </c>
      <c r="B1203" t="b">
        <v>1</v>
      </c>
    </row>
    <row r="1204" spans="1:2">
      <c r="A1204" s="86" t="s">
        <v>794</v>
      </c>
      <c r="B1204" t="b">
        <v>1</v>
      </c>
    </row>
    <row r="1205" spans="1:2">
      <c r="A1205" s="86" t="s">
        <v>795</v>
      </c>
      <c r="B1205" t="b">
        <v>1</v>
      </c>
    </row>
    <row r="1206" spans="1:2">
      <c r="A1206" s="86" t="s">
        <v>796</v>
      </c>
      <c r="B1206" t="b">
        <v>1</v>
      </c>
    </row>
    <row r="1207" spans="1:2">
      <c r="A1207" s="86" t="s">
        <v>797</v>
      </c>
      <c r="B1207" t="b">
        <v>1</v>
      </c>
    </row>
    <row r="1208" spans="1:2">
      <c r="A1208" s="86" t="s">
        <v>798</v>
      </c>
      <c r="B1208" t="b">
        <v>1</v>
      </c>
    </row>
    <row r="1209" spans="1:2">
      <c r="A1209" s="86" t="s">
        <v>799</v>
      </c>
      <c r="B1209" t="b">
        <v>1</v>
      </c>
    </row>
    <row r="1210" spans="1:2">
      <c r="A1210" s="86" t="s">
        <v>800</v>
      </c>
      <c r="B1210" t="b">
        <v>1</v>
      </c>
    </row>
    <row r="1211" spans="1:2">
      <c r="A1211" s="86" t="s">
        <v>801</v>
      </c>
      <c r="B1211" t="b">
        <v>1</v>
      </c>
    </row>
    <row r="1212" spans="1:2">
      <c r="A1212" s="86" t="s">
        <v>802</v>
      </c>
      <c r="B1212" t="b">
        <v>1</v>
      </c>
    </row>
    <row r="1213" spans="1:2">
      <c r="A1213" s="86" t="s">
        <v>803</v>
      </c>
      <c r="B1213" t="b">
        <v>1</v>
      </c>
    </row>
    <row r="1214" spans="1:2">
      <c r="A1214" s="86" t="s">
        <v>804</v>
      </c>
      <c r="B1214" t="b">
        <v>1</v>
      </c>
    </row>
    <row r="1215" spans="1:2">
      <c r="A1215" s="86" t="s">
        <v>805</v>
      </c>
      <c r="B1215" t="b">
        <v>1</v>
      </c>
    </row>
    <row r="1216" spans="1:2">
      <c r="A1216" s="86" t="s">
        <v>806</v>
      </c>
      <c r="B1216" t="b">
        <v>1</v>
      </c>
    </row>
    <row r="1217" spans="1:2">
      <c r="A1217" s="86" t="s">
        <v>807</v>
      </c>
      <c r="B1217" t="b">
        <v>1</v>
      </c>
    </row>
    <row r="1218" spans="1:2">
      <c r="A1218" s="86" t="s">
        <v>808</v>
      </c>
      <c r="B1218" t="b">
        <v>1</v>
      </c>
    </row>
    <row r="1219" spans="1:2">
      <c r="A1219" s="86" t="s">
        <v>809</v>
      </c>
      <c r="B1219" t="b">
        <v>1</v>
      </c>
    </row>
    <row r="1220" spans="1:2">
      <c r="A1220" s="86" t="s">
        <v>810</v>
      </c>
      <c r="B1220" t="b">
        <v>1</v>
      </c>
    </row>
    <row r="1221" spans="1:2">
      <c r="A1221" s="86" t="s">
        <v>811</v>
      </c>
      <c r="B1221" t="b">
        <v>1</v>
      </c>
    </row>
    <row r="1222" spans="1:2">
      <c r="A1222" s="86" t="s">
        <v>812</v>
      </c>
      <c r="B1222" t="b">
        <v>1</v>
      </c>
    </row>
    <row r="1223" spans="1:2">
      <c r="A1223" s="86" t="s">
        <v>813</v>
      </c>
      <c r="B1223" t="b">
        <v>1</v>
      </c>
    </row>
    <row r="1224" spans="1:2">
      <c r="A1224" s="86" t="s">
        <v>814</v>
      </c>
      <c r="B1224" t="b">
        <v>1</v>
      </c>
    </row>
    <row r="1225" spans="1:2">
      <c r="A1225" s="86" t="s">
        <v>815</v>
      </c>
      <c r="B1225" t="b">
        <v>1</v>
      </c>
    </row>
    <row r="1226" spans="1:2">
      <c r="A1226" s="86" t="s">
        <v>816</v>
      </c>
      <c r="B1226" t="b">
        <v>1</v>
      </c>
    </row>
    <row r="1227" spans="1:2">
      <c r="A1227" s="86" t="s">
        <v>817</v>
      </c>
      <c r="B1227" t="b">
        <v>1</v>
      </c>
    </row>
    <row r="1228" spans="1:2">
      <c r="A1228" s="86" t="s">
        <v>818</v>
      </c>
      <c r="B1228" t="b">
        <v>1</v>
      </c>
    </row>
    <row r="1229" spans="1:2">
      <c r="A1229" s="86" t="s">
        <v>819</v>
      </c>
      <c r="B1229" t="b">
        <v>1</v>
      </c>
    </row>
    <row r="1230" spans="1:2">
      <c r="A1230" s="86" t="s">
        <v>820</v>
      </c>
      <c r="B1230" t="b">
        <v>1</v>
      </c>
    </row>
    <row r="1231" spans="1:2">
      <c r="A1231" s="86" t="s">
        <v>821</v>
      </c>
      <c r="B1231" t="b">
        <v>1</v>
      </c>
    </row>
    <row r="1232" spans="1:2">
      <c r="A1232" s="86" t="s">
        <v>822</v>
      </c>
      <c r="B1232" t="b">
        <v>1</v>
      </c>
    </row>
    <row r="1233" spans="1:2">
      <c r="A1233" s="86" t="s">
        <v>823</v>
      </c>
      <c r="B1233" t="b">
        <v>1</v>
      </c>
    </row>
    <row r="1234" spans="1:2">
      <c r="A1234" s="86" t="s">
        <v>824</v>
      </c>
      <c r="B1234" t="b">
        <v>1</v>
      </c>
    </row>
    <row r="1235" spans="1:2">
      <c r="A1235" s="86" t="s">
        <v>825</v>
      </c>
      <c r="B1235" t="b">
        <v>1</v>
      </c>
    </row>
    <row r="1236" spans="1:2">
      <c r="A1236" s="86" t="s">
        <v>826</v>
      </c>
      <c r="B1236" t="b">
        <v>1</v>
      </c>
    </row>
    <row r="1237" spans="1:2">
      <c r="A1237" s="86" t="s">
        <v>827</v>
      </c>
      <c r="B1237" t="b">
        <v>1</v>
      </c>
    </row>
    <row r="1238" spans="1:2">
      <c r="A1238" s="86" t="s">
        <v>828</v>
      </c>
      <c r="B1238" t="b">
        <v>1</v>
      </c>
    </row>
    <row r="1239" spans="1:2">
      <c r="A1239" s="86" t="s">
        <v>829</v>
      </c>
      <c r="B1239" t="b">
        <v>1</v>
      </c>
    </row>
    <row r="1240" spans="1:2">
      <c r="A1240" s="86" t="s">
        <v>830</v>
      </c>
      <c r="B1240" t="b">
        <v>1</v>
      </c>
    </row>
    <row r="1241" spans="1:2">
      <c r="A1241" s="86" t="s">
        <v>831</v>
      </c>
      <c r="B1241" t="b">
        <v>1</v>
      </c>
    </row>
    <row r="1242" spans="1:2">
      <c r="A1242" s="86" t="s">
        <v>832</v>
      </c>
      <c r="B1242" t="b">
        <v>1</v>
      </c>
    </row>
    <row r="1243" spans="1:2">
      <c r="A1243" s="86" t="s">
        <v>833</v>
      </c>
      <c r="B1243" t="b">
        <v>1</v>
      </c>
    </row>
    <row r="1244" spans="1:2">
      <c r="A1244" s="86" t="s">
        <v>834</v>
      </c>
      <c r="B1244" t="b">
        <v>1</v>
      </c>
    </row>
    <row r="1245" spans="1:2">
      <c r="A1245" s="86" t="s">
        <v>835</v>
      </c>
      <c r="B1245" t="b">
        <v>1</v>
      </c>
    </row>
    <row r="1246" spans="1:2">
      <c r="A1246" s="86" t="s">
        <v>836</v>
      </c>
      <c r="B1246" t="b">
        <v>1</v>
      </c>
    </row>
    <row r="1247" spans="1:2">
      <c r="A1247" s="86" t="s">
        <v>837</v>
      </c>
      <c r="B1247" t="b">
        <v>1</v>
      </c>
    </row>
    <row r="1248" spans="1:2">
      <c r="A1248" s="86" t="s">
        <v>838</v>
      </c>
      <c r="B1248" t="b">
        <v>1</v>
      </c>
    </row>
    <row r="1249" spans="1:2">
      <c r="A1249" s="86" t="s">
        <v>839</v>
      </c>
      <c r="B1249" t="b">
        <v>1</v>
      </c>
    </row>
    <row r="1250" spans="1:2">
      <c r="A1250" s="86" t="s">
        <v>840</v>
      </c>
      <c r="B1250" t="b">
        <v>1</v>
      </c>
    </row>
    <row r="1251" spans="1:2">
      <c r="A1251" s="86" t="s">
        <v>841</v>
      </c>
      <c r="B1251" t="b">
        <v>1</v>
      </c>
    </row>
    <row r="1252" spans="1:2">
      <c r="A1252" s="86" t="s">
        <v>842</v>
      </c>
      <c r="B1252" t="b">
        <v>1</v>
      </c>
    </row>
    <row r="1253" spans="1:2">
      <c r="A1253" s="86" t="s">
        <v>843</v>
      </c>
      <c r="B1253" t="b">
        <v>1</v>
      </c>
    </row>
    <row r="1254" spans="1:2">
      <c r="A1254" s="86" t="s">
        <v>844</v>
      </c>
      <c r="B1254" t="b">
        <v>1</v>
      </c>
    </row>
    <row r="1255" spans="1:2">
      <c r="A1255" s="86" t="s">
        <v>845</v>
      </c>
      <c r="B1255" t="b">
        <v>1</v>
      </c>
    </row>
    <row r="1256" spans="1:2">
      <c r="A1256" s="86" t="s">
        <v>846</v>
      </c>
      <c r="B1256" t="b">
        <v>1</v>
      </c>
    </row>
    <row r="1257" spans="1:2">
      <c r="A1257" s="86" t="s">
        <v>847</v>
      </c>
      <c r="B1257" t="b">
        <v>1</v>
      </c>
    </row>
    <row r="1258" spans="1:2">
      <c r="A1258" s="86" t="s">
        <v>848</v>
      </c>
      <c r="B1258" t="b">
        <v>1</v>
      </c>
    </row>
    <row r="1259" spans="1:2">
      <c r="A1259" s="86" t="s">
        <v>849</v>
      </c>
      <c r="B1259" t="b">
        <v>1</v>
      </c>
    </row>
    <row r="1260" spans="1:2">
      <c r="A1260" s="86" t="s">
        <v>850</v>
      </c>
      <c r="B1260" t="b">
        <v>1</v>
      </c>
    </row>
    <row r="1261" spans="1:2">
      <c r="A1261" s="86" t="s">
        <v>851</v>
      </c>
      <c r="B1261" t="b">
        <v>1</v>
      </c>
    </row>
    <row r="1262" spans="1:2">
      <c r="A1262" s="86" t="s">
        <v>852</v>
      </c>
      <c r="B1262" t="b">
        <v>1</v>
      </c>
    </row>
    <row r="1263" spans="1:2">
      <c r="A1263" s="86" t="s">
        <v>853</v>
      </c>
      <c r="B1263" t="b">
        <v>1</v>
      </c>
    </row>
    <row r="1264" spans="1:2">
      <c r="A1264" s="86" t="s">
        <v>854</v>
      </c>
      <c r="B1264" t="b">
        <v>1</v>
      </c>
    </row>
    <row r="1265" spans="1:2">
      <c r="A1265" s="86" t="s">
        <v>855</v>
      </c>
      <c r="B1265" t="b">
        <v>1</v>
      </c>
    </row>
    <row r="1266" spans="1:2">
      <c r="A1266" s="86" t="s">
        <v>856</v>
      </c>
      <c r="B1266" t="b">
        <v>1</v>
      </c>
    </row>
    <row r="1267" spans="1:2">
      <c r="A1267" s="86" t="s">
        <v>857</v>
      </c>
      <c r="B1267" t="b">
        <v>1</v>
      </c>
    </row>
    <row r="1268" spans="1:2">
      <c r="A1268" s="86" t="s">
        <v>858</v>
      </c>
      <c r="B1268" t="b">
        <v>1</v>
      </c>
    </row>
    <row r="1269" spans="1:2">
      <c r="A1269" s="86" t="s">
        <v>859</v>
      </c>
      <c r="B1269" t="b">
        <v>1</v>
      </c>
    </row>
    <row r="1270" spans="1:2">
      <c r="A1270" s="86" t="s">
        <v>860</v>
      </c>
      <c r="B1270" t="b">
        <v>1</v>
      </c>
    </row>
    <row r="1271" spans="1:2">
      <c r="A1271" s="86" t="s">
        <v>861</v>
      </c>
      <c r="B1271" t="b">
        <v>1</v>
      </c>
    </row>
    <row r="1272" spans="1:2">
      <c r="A1272" s="86" t="s">
        <v>862</v>
      </c>
      <c r="B1272" t="b">
        <v>1</v>
      </c>
    </row>
    <row r="1273" spans="1:2">
      <c r="A1273" s="86" t="s">
        <v>863</v>
      </c>
      <c r="B1273" t="b">
        <v>1</v>
      </c>
    </row>
    <row r="1274" spans="1:2">
      <c r="A1274" s="86" t="s">
        <v>864</v>
      </c>
      <c r="B1274" t="b">
        <v>1</v>
      </c>
    </row>
    <row r="1275" spans="1:2">
      <c r="A1275" s="86" t="s">
        <v>865</v>
      </c>
      <c r="B1275" t="b">
        <v>1</v>
      </c>
    </row>
    <row r="1276" spans="1:2">
      <c r="A1276" s="86" t="s">
        <v>866</v>
      </c>
      <c r="B1276" t="b">
        <v>1</v>
      </c>
    </row>
    <row r="1277" spans="1:2">
      <c r="A1277" s="86" t="s">
        <v>867</v>
      </c>
      <c r="B1277" t="b">
        <v>1</v>
      </c>
    </row>
    <row r="1278" spans="1:2">
      <c r="A1278" s="86" t="s">
        <v>868</v>
      </c>
      <c r="B1278" t="b">
        <v>1</v>
      </c>
    </row>
    <row r="1279" spans="1:2">
      <c r="A1279" s="86" t="s">
        <v>869</v>
      </c>
      <c r="B1279" t="b">
        <v>1</v>
      </c>
    </row>
    <row r="1280" spans="1:2">
      <c r="A1280" s="86" t="s">
        <v>870</v>
      </c>
      <c r="B1280" t="b">
        <v>1</v>
      </c>
    </row>
    <row r="1281" spans="1:2">
      <c r="A1281" s="86" t="s">
        <v>871</v>
      </c>
      <c r="B1281" t="b">
        <v>1</v>
      </c>
    </row>
    <row r="1282" spans="1:2">
      <c r="A1282" s="86" t="s">
        <v>872</v>
      </c>
      <c r="B1282" t="b">
        <v>1</v>
      </c>
    </row>
    <row r="1283" spans="1:2">
      <c r="A1283" s="86" t="s">
        <v>873</v>
      </c>
      <c r="B1283" t="b">
        <v>1</v>
      </c>
    </row>
    <row r="1284" spans="1:2">
      <c r="A1284" s="86" t="s">
        <v>874</v>
      </c>
      <c r="B1284" t="b">
        <v>1</v>
      </c>
    </row>
    <row r="1285" spans="1:2">
      <c r="A1285" s="86" t="s">
        <v>875</v>
      </c>
      <c r="B1285" t="b">
        <v>1</v>
      </c>
    </row>
    <row r="1286" spans="1:2">
      <c r="A1286" s="86" t="s">
        <v>876</v>
      </c>
      <c r="B1286" t="b">
        <v>1</v>
      </c>
    </row>
    <row r="1287" spans="1:2">
      <c r="A1287" s="86" t="s">
        <v>877</v>
      </c>
      <c r="B1287" t="b">
        <v>1</v>
      </c>
    </row>
    <row r="1288" spans="1:2">
      <c r="A1288" s="86" t="s">
        <v>878</v>
      </c>
      <c r="B1288" t="b">
        <v>1</v>
      </c>
    </row>
    <row r="1289" spans="1:2">
      <c r="A1289" s="86" t="s">
        <v>879</v>
      </c>
      <c r="B1289" t="b">
        <v>1</v>
      </c>
    </row>
    <row r="1290" spans="1:2">
      <c r="A1290" s="86" t="s">
        <v>880</v>
      </c>
      <c r="B1290" t="b">
        <v>1</v>
      </c>
    </row>
    <row r="1291" spans="1:2">
      <c r="A1291" s="86" t="s">
        <v>881</v>
      </c>
      <c r="B1291" t="b">
        <v>1</v>
      </c>
    </row>
    <row r="1292" spans="1:2">
      <c r="A1292" s="86" t="s">
        <v>882</v>
      </c>
      <c r="B1292" t="b">
        <v>1</v>
      </c>
    </row>
    <row r="1293" spans="1:2">
      <c r="A1293" s="86" t="s">
        <v>883</v>
      </c>
      <c r="B1293" t="b">
        <v>1</v>
      </c>
    </row>
    <row r="1294" spans="1:2">
      <c r="A1294" s="86" t="s">
        <v>884</v>
      </c>
      <c r="B1294" t="b">
        <v>1</v>
      </c>
    </row>
    <row r="1295" spans="1:2">
      <c r="A1295" s="86" t="s">
        <v>885</v>
      </c>
      <c r="B1295" t="b">
        <v>1</v>
      </c>
    </row>
    <row r="1296" spans="1:2">
      <c r="A1296" s="86" t="s">
        <v>886</v>
      </c>
      <c r="B1296" t="b">
        <v>1</v>
      </c>
    </row>
    <row r="1297" spans="1:2">
      <c r="A1297" s="86" t="s">
        <v>887</v>
      </c>
      <c r="B1297" t="b">
        <v>1</v>
      </c>
    </row>
    <row r="1298" spans="1:2">
      <c r="A1298" s="86" t="s">
        <v>888</v>
      </c>
      <c r="B1298" t="b">
        <v>1</v>
      </c>
    </row>
    <row r="1299" spans="1:2">
      <c r="A1299" s="86" t="s">
        <v>889</v>
      </c>
      <c r="B1299" t="b">
        <v>1</v>
      </c>
    </row>
    <row r="1300" spans="1:2">
      <c r="A1300" s="86" t="s">
        <v>890</v>
      </c>
      <c r="B1300" t="b">
        <v>1</v>
      </c>
    </row>
    <row r="1301" spans="1:2">
      <c r="A1301" s="86" t="s">
        <v>891</v>
      </c>
      <c r="B1301" t="b">
        <v>1</v>
      </c>
    </row>
    <row r="1302" spans="1:2">
      <c r="A1302" s="86" t="s">
        <v>892</v>
      </c>
      <c r="B1302" t="b">
        <v>1</v>
      </c>
    </row>
    <row r="1303" spans="1:2">
      <c r="A1303" s="86" t="s">
        <v>893</v>
      </c>
      <c r="B1303" t="b">
        <v>1</v>
      </c>
    </row>
    <row r="1304" spans="1:2">
      <c r="A1304" s="86" t="s">
        <v>894</v>
      </c>
      <c r="B1304" t="b">
        <v>1</v>
      </c>
    </row>
    <row r="1305" spans="1:2">
      <c r="A1305" s="86" t="s">
        <v>895</v>
      </c>
      <c r="B1305" t="b">
        <v>1</v>
      </c>
    </row>
    <row r="1306" spans="1:2">
      <c r="A1306" s="86" t="s">
        <v>896</v>
      </c>
      <c r="B1306" t="b">
        <v>1</v>
      </c>
    </row>
    <row r="1307" spans="1:2">
      <c r="A1307" s="86" t="s">
        <v>897</v>
      </c>
      <c r="B1307" t="b">
        <v>1</v>
      </c>
    </row>
    <row r="1308" spans="1:2">
      <c r="A1308" s="86" t="s">
        <v>898</v>
      </c>
      <c r="B1308" t="b">
        <v>1</v>
      </c>
    </row>
    <row r="1309" spans="1:2">
      <c r="A1309" s="86" t="s">
        <v>899</v>
      </c>
      <c r="B1309" t="b">
        <v>1</v>
      </c>
    </row>
    <row r="1310" spans="1:2">
      <c r="A1310" s="86" t="s">
        <v>900</v>
      </c>
      <c r="B1310" t="b">
        <v>1</v>
      </c>
    </row>
    <row r="1311" spans="1:2">
      <c r="A1311" s="86" t="s">
        <v>901</v>
      </c>
      <c r="B1311" t="b">
        <v>1</v>
      </c>
    </row>
    <row r="1312" spans="1:2">
      <c r="A1312" s="86" t="s">
        <v>902</v>
      </c>
      <c r="B1312" t="b">
        <v>1</v>
      </c>
    </row>
    <row r="1313" spans="1:2">
      <c r="A1313" s="86" t="s">
        <v>903</v>
      </c>
      <c r="B1313" t="b">
        <v>1</v>
      </c>
    </row>
    <row r="1314" spans="1:2">
      <c r="A1314" s="86" t="s">
        <v>904</v>
      </c>
      <c r="B1314" t="b">
        <v>1</v>
      </c>
    </row>
    <row r="1315" spans="1:2">
      <c r="A1315" s="86" t="s">
        <v>905</v>
      </c>
      <c r="B1315" t="b">
        <v>1</v>
      </c>
    </row>
    <row r="1316" spans="1:2">
      <c r="A1316" s="86" t="s">
        <v>906</v>
      </c>
      <c r="B1316" t="b">
        <v>1</v>
      </c>
    </row>
    <row r="1317" spans="1:2">
      <c r="A1317" s="86" t="s">
        <v>907</v>
      </c>
      <c r="B1317" t="b">
        <v>1</v>
      </c>
    </row>
    <row r="1318" spans="1:2">
      <c r="A1318" s="86" t="s">
        <v>908</v>
      </c>
      <c r="B1318" t="b">
        <v>1</v>
      </c>
    </row>
    <row r="1319" spans="1:2">
      <c r="A1319" s="86" t="s">
        <v>909</v>
      </c>
      <c r="B1319" t="b">
        <v>1</v>
      </c>
    </row>
    <row r="1320" spans="1:2">
      <c r="A1320" s="86" t="s">
        <v>910</v>
      </c>
      <c r="B1320" t="b">
        <v>1</v>
      </c>
    </row>
    <row r="1321" spans="1:2">
      <c r="A1321" s="86" t="s">
        <v>911</v>
      </c>
      <c r="B1321" t="b">
        <v>1</v>
      </c>
    </row>
    <row r="1322" spans="1:2">
      <c r="A1322" s="86" t="s">
        <v>912</v>
      </c>
      <c r="B1322" t="b">
        <v>1</v>
      </c>
    </row>
    <row r="1323" spans="1:2">
      <c r="A1323" s="86" t="s">
        <v>913</v>
      </c>
      <c r="B1323" t="b">
        <v>1</v>
      </c>
    </row>
    <row r="1324" spans="1:2">
      <c r="A1324" s="86" t="s">
        <v>914</v>
      </c>
      <c r="B1324" t="b">
        <v>1</v>
      </c>
    </row>
    <row r="1325" spans="1:2">
      <c r="A1325" s="86" t="s">
        <v>915</v>
      </c>
      <c r="B1325" t="b">
        <v>1</v>
      </c>
    </row>
    <row r="1326" spans="1:2">
      <c r="A1326" s="86" t="s">
        <v>916</v>
      </c>
      <c r="B1326" t="b">
        <v>1</v>
      </c>
    </row>
    <row r="1327" spans="1:2">
      <c r="A1327" s="86" t="s">
        <v>917</v>
      </c>
      <c r="B1327" t="b">
        <v>1</v>
      </c>
    </row>
    <row r="1328" spans="1:2">
      <c r="A1328" s="86" t="s">
        <v>918</v>
      </c>
      <c r="B1328" t="b">
        <v>1</v>
      </c>
    </row>
    <row r="1329" spans="1:2">
      <c r="A1329" s="86" t="s">
        <v>919</v>
      </c>
      <c r="B1329" t="b">
        <v>1</v>
      </c>
    </row>
    <row r="1330" spans="1:2">
      <c r="A1330" s="86" t="s">
        <v>920</v>
      </c>
      <c r="B1330" t="b">
        <v>1</v>
      </c>
    </row>
    <row r="1331" spans="1:2">
      <c r="A1331" s="86" t="s">
        <v>921</v>
      </c>
      <c r="B1331" t="b">
        <v>1</v>
      </c>
    </row>
    <row r="1332" spans="1:2">
      <c r="A1332" s="86" t="s">
        <v>922</v>
      </c>
      <c r="B1332" t="b">
        <v>1</v>
      </c>
    </row>
    <row r="1333" spans="1:2">
      <c r="A1333" s="86" t="s">
        <v>923</v>
      </c>
      <c r="B1333" t="b">
        <v>1</v>
      </c>
    </row>
    <row r="1334" spans="1:2">
      <c r="A1334" s="86" t="s">
        <v>924</v>
      </c>
      <c r="B1334" t="b">
        <v>1</v>
      </c>
    </row>
    <row r="1335" spans="1:2">
      <c r="A1335" s="86" t="s">
        <v>925</v>
      </c>
      <c r="B1335" t="b">
        <v>1</v>
      </c>
    </row>
    <row r="1336" spans="1:2">
      <c r="A1336" s="86" t="s">
        <v>926</v>
      </c>
      <c r="B1336" t="b">
        <v>1</v>
      </c>
    </row>
    <row r="1337" spans="1:2">
      <c r="A1337" s="86" t="s">
        <v>927</v>
      </c>
      <c r="B1337" t="b">
        <v>1</v>
      </c>
    </row>
    <row r="1338" spans="1:2">
      <c r="A1338" s="86" t="s">
        <v>928</v>
      </c>
      <c r="B1338" t="b">
        <v>1</v>
      </c>
    </row>
    <row r="1339" spans="1:2">
      <c r="A1339" s="86" t="s">
        <v>929</v>
      </c>
      <c r="B1339" t="b">
        <v>1</v>
      </c>
    </row>
    <row r="1340" spans="1:2">
      <c r="A1340" s="86" t="s">
        <v>930</v>
      </c>
      <c r="B1340" t="b">
        <v>1</v>
      </c>
    </row>
    <row r="1341" spans="1:2">
      <c r="A1341" s="86" t="s">
        <v>931</v>
      </c>
      <c r="B1341" t="b">
        <v>1</v>
      </c>
    </row>
    <row r="1342" spans="1:2">
      <c r="A1342" s="86" t="s">
        <v>932</v>
      </c>
      <c r="B1342" t="b">
        <v>1</v>
      </c>
    </row>
    <row r="1343" spans="1:2">
      <c r="A1343" s="86" t="s">
        <v>933</v>
      </c>
      <c r="B1343" t="b">
        <v>1</v>
      </c>
    </row>
    <row r="1344" spans="1:2">
      <c r="A1344" s="86" t="s">
        <v>934</v>
      </c>
      <c r="B1344" t="b">
        <v>1</v>
      </c>
    </row>
    <row r="1345" spans="1:2">
      <c r="A1345" s="86" t="s">
        <v>935</v>
      </c>
      <c r="B1345" t="b">
        <v>1</v>
      </c>
    </row>
    <row r="1346" spans="1:2">
      <c r="A1346" s="86" t="s">
        <v>936</v>
      </c>
      <c r="B1346" t="b">
        <v>1</v>
      </c>
    </row>
    <row r="1347" spans="1:2">
      <c r="A1347" s="86" t="s">
        <v>937</v>
      </c>
      <c r="B1347" t="b">
        <v>1</v>
      </c>
    </row>
    <row r="1348" spans="1:2">
      <c r="A1348" s="86" t="s">
        <v>938</v>
      </c>
      <c r="B1348" t="b">
        <v>1</v>
      </c>
    </row>
    <row r="1349" spans="1:2">
      <c r="A1349" s="86" t="s">
        <v>939</v>
      </c>
      <c r="B1349" t="b">
        <v>1</v>
      </c>
    </row>
    <row r="1350" spans="1:2">
      <c r="A1350" s="86" t="s">
        <v>940</v>
      </c>
      <c r="B1350" t="b">
        <v>1</v>
      </c>
    </row>
    <row r="1351" spans="1:2">
      <c r="A1351" s="86" t="s">
        <v>941</v>
      </c>
      <c r="B1351" t="b">
        <v>1</v>
      </c>
    </row>
    <row r="1352" spans="1:2">
      <c r="A1352" s="86" t="s">
        <v>942</v>
      </c>
      <c r="B1352" t="b">
        <v>1</v>
      </c>
    </row>
    <row r="1353" spans="1:2">
      <c r="A1353" s="86" t="s">
        <v>943</v>
      </c>
      <c r="B1353" t="b">
        <v>1</v>
      </c>
    </row>
    <row r="1354" spans="1:2">
      <c r="A1354" s="86" t="s">
        <v>944</v>
      </c>
      <c r="B1354" t="b">
        <v>1</v>
      </c>
    </row>
    <row r="1355" spans="1:2">
      <c r="A1355" s="86" t="s">
        <v>945</v>
      </c>
      <c r="B1355" t="b">
        <v>1</v>
      </c>
    </row>
    <row r="1356" spans="1:2">
      <c r="A1356" s="86" t="s">
        <v>946</v>
      </c>
      <c r="B1356" t="b">
        <v>1</v>
      </c>
    </row>
    <row r="1357" spans="1:2">
      <c r="A1357" s="86" t="s">
        <v>947</v>
      </c>
      <c r="B1357" t="b">
        <v>1</v>
      </c>
    </row>
    <row r="1358" spans="1:2">
      <c r="A1358" s="86" t="s">
        <v>948</v>
      </c>
      <c r="B1358" t="b">
        <v>1</v>
      </c>
    </row>
    <row r="1359" spans="1:2">
      <c r="A1359" s="86" t="s">
        <v>949</v>
      </c>
      <c r="B1359" t="b">
        <v>1</v>
      </c>
    </row>
    <row r="1360" spans="1:2">
      <c r="A1360" s="86" t="s">
        <v>950</v>
      </c>
      <c r="B1360" t="b">
        <v>1</v>
      </c>
    </row>
    <row r="1361" spans="1:2">
      <c r="A1361" s="86" t="s">
        <v>951</v>
      </c>
      <c r="B1361" t="b">
        <v>1</v>
      </c>
    </row>
    <row r="1362" spans="1:2">
      <c r="A1362" s="86" t="s">
        <v>952</v>
      </c>
      <c r="B1362" t="b">
        <v>1</v>
      </c>
    </row>
    <row r="1363" spans="1:2">
      <c r="A1363" s="86" t="s">
        <v>953</v>
      </c>
      <c r="B1363" t="b">
        <v>1</v>
      </c>
    </row>
    <row r="1364" spans="1:2">
      <c r="A1364" s="86" t="s">
        <v>954</v>
      </c>
      <c r="B1364" t="b">
        <v>1</v>
      </c>
    </row>
    <row r="1365" spans="1:2">
      <c r="A1365" s="86" t="s">
        <v>955</v>
      </c>
      <c r="B1365" t="b">
        <v>1</v>
      </c>
    </row>
    <row r="1366" spans="1:2">
      <c r="A1366" s="86" t="s">
        <v>956</v>
      </c>
      <c r="B1366" t="b">
        <v>1</v>
      </c>
    </row>
    <row r="1367" spans="1:2">
      <c r="A1367" s="86" t="s">
        <v>957</v>
      </c>
      <c r="B1367" t="b">
        <v>1</v>
      </c>
    </row>
    <row r="1368" spans="1:2">
      <c r="A1368" s="86" t="s">
        <v>958</v>
      </c>
      <c r="B1368" t="b">
        <v>1</v>
      </c>
    </row>
    <row r="1369" spans="1:2">
      <c r="A1369" s="86" t="s">
        <v>959</v>
      </c>
      <c r="B1369" t="b">
        <v>1</v>
      </c>
    </row>
    <row r="1370" spans="1:2">
      <c r="A1370" s="86" t="s">
        <v>960</v>
      </c>
      <c r="B1370" t="b">
        <v>1</v>
      </c>
    </row>
    <row r="1371" spans="1:2">
      <c r="A1371" s="86" t="s">
        <v>961</v>
      </c>
      <c r="B1371" t="b">
        <v>1</v>
      </c>
    </row>
    <row r="1372" spans="1:2">
      <c r="A1372" s="86" t="s">
        <v>962</v>
      </c>
      <c r="B1372" t="b">
        <v>1</v>
      </c>
    </row>
    <row r="1373" spans="1:2">
      <c r="A1373" s="86" t="s">
        <v>963</v>
      </c>
      <c r="B1373" t="b">
        <v>1</v>
      </c>
    </row>
    <row r="1374" spans="1:2">
      <c r="A1374" s="86" t="s">
        <v>964</v>
      </c>
      <c r="B1374" t="b">
        <v>1</v>
      </c>
    </row>
    <row r="1375" spans="1:2">
      <c r="A1375" s="86" t="s">
        <v>965</v>
      </c>
      <c r="B1375" t="b">
        <v>1</v>
      </c>
    </row>
    <row r="1376" spans="1:2">
      <c r="A1376" s="86" t="s">
        <v>966</v>
      </c>
      <c r="B1376" t="b">
        <v>1</v>
      </c>
    </row>
    <row r="1377" spans="1:2">
      <c r="A1377" s="86" t="s">
        <v>967</v>
      </c>
      <c r="B1377" t="b">
        <v>1</v>
      </c>
    </row>
    <row r="1378" spans="1:2">
      <c r="A1378" s="86" t="s">
        <v>968</v>
      </c>
      <c r="B1378" t="b">
        <v>1</v>
      </c>
    </row>
    <row r="1379" spans="1:2">
      <c r="A1379" s="86" t="s">
        <v>969</v>
      </c>
      <c r="B1379" t="b">
        <v>1</v>
      </c>
    </row>
    <row r="1380" spans="1:2">
      <c r="A1380" s="86" t="s">
        <v>970</v>
      </c>
      <c r="B1380" t="b">
        <v>1</v>
      </c>
    </row>
    <row r="1381" spans="1:2">
      <c r="A1381" s="86" t="s">
        <v>971</v>
      </c>
      <c r="B1381" t="b">
        <v>1</v>
      </c>
    </row>
    <row r="1382" spans="1:2">
      <c r="A1382" s="86" t="s">
        <v>972</v>
      </c>
      <c r="B1382" t="b">
        <v>1</v>
      </c>
    </row>
    <row r="1383" spans="1:2">
      <c r="A1383" s="86" t="s">
        <v>973</v>
      </c>
      <c r="B1383" t="b">
        <v>1</v>
      </c>
    </row>
    <row r="1384" spans="1:2">
      <c r="A1384" s="86" t="s">
        <v>974</v>
      </c>
      <c r="B1384" t="b">
        <v>1</v>
      </c>
    </row>
    <row r="1385" spans="1:2">
      <c r="A1385" s="86" t="s">
        <v>975</v>
      </c>
      <c r="B1385" t="b">
        <v>1</v>
      </c>
    </row>
    <row r="1386" spans="1:2">
      <c r="A1386" s="86" t="s">
        <v>976</v>
      </c>
      <c r="B1386" t="b">
        <v>1</v>
      </c>
    </row>
    <row r="1387" spans="1:2">
      <c r="A1387" s="86" t="s">
        <v>977</v>
      </c>
      <c r="B1387" t="b">
        <v>1</v>
      </c>
    </row>
    <row r="1388" spans="1:2">
      <c r="A1388" s="86" t="s">
        <v>978</v>
      </c>
      <c r="B1388" t="b">
        <v>1</v>
      </c>
    </row>
    <row r="1389" spans="1:2">
      <c r="A1389" s="86" t="s">
        <v>979</v>
      </c>
      <c r="B1389" t="b">
        <v>1</v>
      </c>
    </row>
    <row r="1390" spans="1:2">
      <c r="A1390" s="86" t="s">
        <v>980</v>
      </c>
      <c r="B1390" t="b">
        <v>1</v>
      </c>
    </row>
    <row r="1391" spans="1:2">
      <c r="A1391" s="86" t="s">
        <v>981</v>
      </c>
      <c r="B1391" t="b">
        <v>1</v>
      </c>
    </row>
    <row r="1392" spans="1:2">
      <c r="A1392" s="86" t="s">
        <v>982</v>
      </c>
      <c r="B1392" t="b">
        <v>1</v>
      </c>
    </row>
    <row r="1393" spans="1:2">
      <c r="A1393" s="86" t="s">
        <v>983</v>
      </c>
      <c r="B1393" t="b">
        <v>1</v>
      </c>
    </row>
    <row r="1394" spans="1:2">
      <c r="A1394" s="86" t="s">
        <v>984</v>
      </c>
      <c r="B1394" t="b">
        <v>1</v>
      </c>
    </row>
    <row r="1395" spans="1:2">
      <c r="A1395" s="86" t="s">
        <v>985</v>
      </c>
      <c r="B1395" t="b">
        <v>1</v>
      </c>
    </row>
    <row r="1396" spans="1:2">
      <c r="A1396" s="86" t="s">
        <v>986</v>
      </c>
      <c r="B1396" t="b">
        <v>1</v>
      </c>
    </row>
    <row r="1397" spans="1:2">
      <c r="A1397" s="86" t="s">
        <v>987</v>
      </c>
      <c r="B1397" t="b">
        <v>1</v>
      </c>
    </row>
    <row r="1398" spans="1:2">
      <c r="A1398" s="86" t="s">
        <v>988</v>
      </c>
      <c r="B1398" t="b">
        <v>1</v>
      </c>
    </row>
    <row r="1399" spans="1:2">
      <c r="A1399" s="86" t="s">
        <v>989</v>
      </c>
      <c r="B1399" t="b">
        <v>1</v>
      </c>
    </row>
    <row r="1400" spans="1:2">
      <c r="A1400" s="86" t="s">
        <v>990</v>
      </c>
      <c r="B1400" t="b">
        <v>1</v>
      </c>
    </row>
    <row r="1401" spans="1:2">
      <c r="A1401" s="86" t="s">
        <v>991</v>
      </c>
      <c r="B1401" t="b">
        <v>1</v>
      </c>
    </row>
    <row r="1402" spans="1:2">
      <c r="A1402" s="86" t="s">
        <v>992</v>
      </c>
      <c r="B1402" t="b">
        <v>1</v>
      </c>
    </row>
    <row r="1403" spans="1:2">
      <c r="A1403" s="86" t="s">
        <v>993</v>
      </c>
      <c r="B1403" t="b">
        <v>1</v>
      </c>
    </row>
    <row r="1404" spans="1:2">
      <c r="A1404" s="86" t="s">
        <v>994</v>
      </c>
      <c r="B1404" t="b">
        <v>1</v>
      </c>
    </row>
    <row r="1405" spans="1:2">
      <c r="A1405" s="86" t="s">
        <v>995</v>
      </c>
      <c r="B1405" t="b">
        <v>1</v>
      </c>
    </row>
    <row r="1406" spans="1:2">
      <c r="A1406" s="86" t="s">
        <v>996</v>
      </c>
      <c r="B1406" t="b">
        <v>1</v>
      </c>
    </row>
    <row r="1407" spans="1:2">
      <c r="A1407" s="86" t="s">
        <v>997</v>
      </c>
      <c r="B1407" t="b">
        <v>1</v>
      </c>
    </row>
    <row r="1408" spans="1:2">
      <c r="A1408" s="86" t="s">
        <v>998</v>
      </c>
      <c r="B1408" t="b">
        <v>1</v>
      </c>
    </row>
    <row r="1409" spans="1:2">
      <c r="A1409" s="86" t="s">
        <v>999</v>
      </c>
      <c r="B1409" t="b">
        <v>1</v>
      </c>
    </row>
    <row r="1410" spans="1:2">
      <c r="A1410" s="86" t="s">
        <v>1000</v>
      </c>
      <c r="B1410" t="b">
        <v>1</v>
      </c>
    </row>
    <row r="1411" spans="1:2">
      <c r="A1411" s="86" t="s">
        <v>1001</v>
      </c>
      <c r="B1411" t="b">
        <v>1</v>
      </c>
    </row>
    <row r="1412" spans="1:2">
      <c r="A1412" s="86" t="s">
        <v>1002</v>
      </c>
      <c r="B1412" t="b">
        <v>1</v>
      </c>
    </row>
    <row r="1413" spans="1:2">
      <c r="A1413" s="86" t="s">
        <v>1003</v>
      </c>
      <c r="B1413" t="b">
        <v>1</v>
      </c>
    </row>
    <row r="1414" spans="1:2">
      <c r="A1414" s="86" t="s">
        <v>1004</v>
      </c>
      <c r="B1414" t="b">
        <v>1</v>
      </c>
    </row>
    <row r="1415" spans="1:2">
      <c r="A1415" s="86" t="s">
        <v>1005</v>
      </c>
      <c r="B1415" t="b">
        <v>1</v>
      </c>
    </row>
    <row r="1416" spans="1:2">
      <c r="A1416" s="86" t="s">
        <v>1006</v>
      </c>
      <c r="B1416" t="b">
        <v>1</v>
      </c>
    </row>
    <row r="1417" spans="1:2">
      <c r="A1417" s="86" t="s">
        <v>1007</v>
      </c>
      <c r="B1417" t="b">
        <v>1</v>
      </c>
    </row>
    <row r="1418" spans="1:2">
      <c r="A1418" s="86" t="s">
        <v>1008</v>
      </c>
      <c r="B1418" t="b">
        <v>1</v>
      </c>
    </row>
    <row r="1419" spans="1:2">
      <c r="A1419" s="86" t="s">
        <v>1009</v>
      </c>
      <c r="B1419" t="b">
        <v>1</v>
      </c>
    </row>
    <row r="1420" spans="1:2">
      <c r="A1420" s="86" t="s">
        <v>1010</v>
      </c>
      <c r="B1420" t="b">
        <v>1</v>
      </c>
    </row>
    <row r="1421" spans="1:2">
      <c r="A1421" s="86" t="s">
        <v>1011</v>
      </c>
      <c r="B1421" t="b">
        <v>1</v>
      </c>
    </row>
    <row r="1422" spans="1:2">
      <c r="A1422" s="86" t="s">
        <v>1012</v>
      </c>
      <c r="B1422" t="b">
        <v>1</v>
      </c>
    </row>
    <row r="1423" spans="1:2">
      <c r="A1423" s="86" t="s">
        <v>1013</v>
      </c>
      <c r="B1423" t="b">
        <v>1</v>
      </c>
    </row>
    <row r="1424" spans="1:2">
      <c r="A1424" s="86" t="s">
        <v>1014</v>
      </c>
      <c r="B1424" t="b">
        <v>1</v>
      </c>
    </row>
    <row r="1425" spans="1:2">
      <c r="A1425" s="86" t="s">
        <v>1015</v>
      </c>
      <c r="B1425" t="b">
        <v>1</v>
      </c>
    </row>
    <row r="1426" spans="1:2">
      <c r="A1426" s="86" t="s">
        <v>1016</v>
      </c>
      <c r="B1426" t="b">
        <v>1</v>
      </c>
    </row>
    <row r="1427" spans="1:2">
      <c r="A1427" s="86" t="s">
        <v>1017</v>
      </c>
      <c r="B1427" t="b">
        <v>1</v>
      </c>
    </row>
    <row r="1428" spans="1:2">
      <c r="A1428" s="86" t="s">
        <v>1018</v>
      </c>
      <c r="B1428" t="b">
        <v>1</v>
      </c>
    </row>
    <row r="1429" spans="1:2">
      <c r="A1429" s="86" t="s">
        <v>1019</v>
      </c>
      <c r="B1429" t="b">
        <v>1</v>
      </c>
    </row>
    <row r="1430" spans="1:2">
      <c r="A1430" s="86" t="s">
        <v>1020</v>
      </c>
      <c r="B1430" t="b">
        <v>1</v>
      </c>
    </row>
    <row r="1431" spans="1:2">
      <c r="A1431" s="86" t="s">
        <v>1021</v>
      </c>
      <c r="B1431" t="b">
        <v>1</v>
      </c>
    </row>
    <row r="1432" spans="1:2">
      <c r="A1432" s="86" t="s">
        <v>1022</v>
      </c>
      <c r="B1432" t="b">
        <v>1</v>
      </c>
    </row>
    <row r="1433" spans="1:2">
      <c r="A1433" s="86" t="s">
        <v>1023</v>
      </c>
      <c r="B1433" t="b">
        <v>1</v>
      </c>
    </row>
    <row r="1434" spans="1:2">
      <c r="A1434" s="86" t="s">
        <v>1024</v>
      </c>
      <c r="B1434" t="b">
        <v>1</v>
      </c>
    </row>
    <row r="1435" spans="1:2">
      <c r="A1435" s="86" t="s">
        <v>1025</v>
      </c>
      <c r="B1435" t="b">
        <v>1</v>
      </c>
    </row>
    <row r="1436" spans="1:2">
      <c r="A1436" s="86" t="s">
        <v>1026</v>
      </c>
      <c r="B1436" t="b">
        <v>1</v>
      </c>
    </row>
    <row r="1437" spans="1:2">
      <c r="A1437" s="86" t="s">
        <v>1027</v>
      </c>
      <c r="B1437" t="b">
        <v>1</v>
      </c>
    </row>
    <row r="1438" spans="1:2">
      <c r="A1438" s="86" t="s">
        <v>1028</v>
      </c>
      <c r="B1438" t="b">
        <v>1</v>
      </c>
    </row>
    <row r="1439" spans="1:2">
      <c r="A1439" s="86" t="s">
        <v>1029</v>
      </c>
      <c r="B1439" t="b">
        <v>1</v>
      </c>
    </row>
    <row r="1440" spans="1:2">
      <c r="A1440" s="86" t="s">
        <v>1030</v>
      </c>
      <c r="B1440" t="b">
        <v>1</v>
      </c>
    </row>
    <row r="1441" spans="1:2">
      <c r="A1441" s="86" t="s">
        <v>1031</v>
      </c>
      <c r="B1441" t="b">
        <v>1</v>
      </c>
    </row>
    <row r="1442" spans="1:2">
      <c r="A1442" s="86" t="s">
        <v>1032</v>
      </c>
      <c r="B1442" t="b">
        <v>1</v>
      </c>
    </row>
    <row r="1443" spans="1:2">
      <c r="A1443" s="86" t="s">
        <v>1033</v>
      </c>
      <c r="B1443" t="b">
        <v>1</v>
      </c>
    </row>
    <row r="1444" spans="1:2">
      <c r="A1444" s="86" t="s">
        <v>1034</v>
      </c>
      <c r="B1444" t="b">
        <v>1</v>
      </c>
    </row>
    <row r="1445" spans="1:2">
      <c r="A1445" s="86" t="s">
        <v>1035</v>
      </c>
      <c r="B1445" t="b">
        <v>1</v>
      </c>
    </row>
    <row r="1446" spans="1:2">
      <c r="A1446" s="86" t="s">
        <v>1036</v>
      </c>
      <c r="B1446" t="b">
        <v>1</v>
      </c>
    </row>
    <row r="1447" spans="1:2">
      <c r="A1447" s="86" t="s">
        <v>1037</v>
      </c>
      <c r="B1447" t="b">
        <v>1</v>
      </c>
    </row>
    <row r="1448" spans="1:2">
      <c r="A1448" s="86" t="s">
        <v>1038</v>
      </c>
      <c r="B1448" t="b">
        <v>1</v>
      </c>
    </row>
    <row r="1449" spans="1:2">
      <c r="A1449" s="86" t="s">
        <v>1039</v>
      </c>
      <c r="B1449" t="b">
        <v>1</v>
      </c>
    </row>
    <row r="1450" spans="1:2">
      <c r="A1450" s="86" t="s">
        <v>1040</v>
      </c>
      <c r="B1450" t="b">
        <v>1</v>
      </c>
    </row>
    <row r="1451" spans="1:2">
      <c r="A1451" s="86" t="s">
        <v>1041</v>
      </c>
      <c r="B1451" t="b">
        <v>1</v>
      </c>
    </row>
    <row r="1452" spans="1:2">
      <c r="A1452" s="86" t="s">
        <v>1042</v>
      </c>
      <c r="B1452" t="b">
        <v>1</v>
      </c>
    </row>
    <row r="1453" spans="1:2">
      <c r="A1453" s="86" t="s">
        <v>1043</v>
      </c>
      <c r="B1453" t="b">
        <v>1</v>
      </c>
    </row>
    <row r="1454" spans="1:2">
      <c r="A1454" s="86" t="s">
        <v>1044</v>
      </c>
      <c r="B1454" t="b">
        <v>1</v>
      </c>
    </row>
    <row r="1455" spans="1:2">
      <c r="A1455" s="86" t="s">
        <v>1045</v>
      </c>
      <c r="B1455" t="b">
        <v>1</v>
      </c>
    </row>
    <row r="1456" spans="1:2">
      <c r="A1456" s="86" t="s">
        <v>1046</v>
      </c>
      <c r="B1456" t="b">
        <v>1</v>
      </c>
    </row>
    <row r="1457" spans="1:2">
      <c r="A1457" s="86" t="s">
        <v>1047</v>
      </c>
      <c r="B1457" t="b">
        <v>1</v>
      </c>
    </row>
    <row r="1458" spans="1:2">
      <c r="A1458" s="86" t="s">
        <v>1048</v>
      </c>
      <c r="B1458" t="b">
        <v>1</v>
      </c>
    </row>
    <row r="1459" spans="1:2">
      <c r="A1459" s="86" t="s">
        <v>1049</v>
      </c>
      <c r="B1459" t="b">
        <v>1</v>
      </c>
    </row>
    <row r="1460" spans="1:2">
      <c r="A1460" s="86" t="s">
        <v>1050</v>
      </c>
      <c r="B1460" t="b">
        <v>1</v>
      </c>
    </row>
    <row r="1461" spans="1:2">
      <c r="A1461" s="86" t="s">
        <v>1051</v>
      </c>
      <c r="B1461" t="b">
        <v>1</v>
      </c>
    </row>
    <row r="1462" spans="1:2">
      <c r="A1462" s="86" t="s">
        <v>1052</v>
      </c>
      <c r="B1462" t="b">
        <v>1</v>
      </c>
    </row>
    <row r="1463" spans="1:2">
      <c r="A1463" s="86" t="s">
        <v>1053</v>
      </c>
      <c r="B1463" t="b">
        <v>1</v>
      </c>
    </row>
    <row r="1464" spans="1:2">
      <c r="A1464" s="86" t="s">
        <v>1054</v>
      </c>
      <c r="B1464" t="b">
        <v>1</v>
      </c>
    </row>
    <row r="1465" spans="1:2">
      <c r="A1465" s="86" t="s">
        <v>1055</v>
      </c>
      <c r="B1465" t="b">
        <v>1</v>
      </c>
    </row>
    <row r="1466" spans="1:2">
      <c r="A1466" s="86" t="s">
        <v>1056</v>
      </c>
      <c r="B1466" t="b">
        <v>1</v>
      </c>
    </row>
    <row r="1467" spans="1:2">
      <c r="A1467" s="86" t="s">
        <v>1057</v>
      </c>
      <c r="B1467" t="b">
        <v>1</v>
      </c>
    </row>
    <row r="1468" spans="1:2">
      <c r="A1468" s="86" t="s">
        <v>1058</v>
      </c>
      <c r="B1468" t="b">
        <v>1</v>
      </c>
    </row>
    <row r="1469" spans="1:2">
      <c r="A1469" s="86" t="s">
        <v>1059</v>
      </c>
      <c r="B1469" t="b">
        <v>1</v>
      </c>
    </row>
    <row r="1470" spans="1:2">
      <c r="A1470" s="86" t="s">
        <v>1060</v>
      </c>
      <c r="B1470" t="b">
        <v>1</v>
      </c>
    </row>
    <row r="1471" spans="1:2">
      <c r="A1471" s="86" t="s">
        <v>1061</v>
      </c>
      <c r="B1471" t="b">
        <v>1</v>
      </c>
    </row>
    <row r="1472" spans="1:2">
      <c r="A1472" s="86" t="s">
        <v>1062</v>
      </c>
      <c r="B1472" t="b">
        <v>1</v>
      </c>
    </row>
    <row r="1473" spans="1:2">
      <c r="A1473" s="86" t="s">
        <v>1063</v>
      </c>
      <c r="B1473" t="b">
        <v>1</v>
      </c>
    </row>
    <row r="1474" spans="1:2">
      <c r="A1474" s="86" t="s">
        <v>1064</v>
      </c>
      <c r="B1474" t="b">
        <v>1</v>
      </c>
    </row>
    <row r="1475" spans="1:2">
      <c r="A1475" s="86" t="s">
        <v>1065</v>
      </c>
      <c r="B1475" t="b">
        <v>1</v>
      </c>
    </row>
    <row r="1476" spans="1:2">
      <c r="A1476" s="86" t="s">
        <v>1066</v>
      </c>
      <c r="B1476" t="b">
        <v>1</v>
      </c>
    </row>
    <row r="1477" spans="1:2">
      <c r="A1477" s="86" t="s">
        <v>1067</v>
      </c>
      <c r="B1477" t="b">
        <v>1</v>
      </c>
    </row>
    <row r="1478" spans="1:2">
      <c r="A1478" s="86" t="s">
        <v>1068</v>
      </c>
      <c r="B1478" t="b">
        <v>1</v>
      </c>
    </row>
    <row r="1479" spans="1:2">
      <c r="A1479" s="86" t="s">
        <v>1069</v>
      </c>
      <c r="B1479" t="b">
        <v>1</v>
      </c>
    </row>
    <row r="1480" spans="1:2">
      <c r="A1480" s="86" t="s">
        <v>1070</v>
      </c>
      <c r="B1480" t="b">
        <v>1</v>
      </c>
    </row>
    <row r="1481" spans="1:2">
      <c r="A1481" s="86" t="s">
        <v>1071</v>
      </c>
      <c r="B1481" t="b">
        <v>1</v>
      </c>
    </row>
    <row r="1482" spans="1:2">
      <c r="A1482" s="86" t="s">
        <v>1072</v>
      </c>
      <c r="B1482" t="b">
        <v>1</v>
      </c>
    </row>
    <row r="1483" spans="1:2">
      <c r="A1483" s="86" t="s">
        <v>1073</v>
      </c>
      <c r="B1483" t="b">
        <v>1</v>
      </c>
    </row>
    <row r="1484" spans="1:2">
      <c r="A1484" s="86" t="s">
        <v>1074</v>
      </c>
      <c r="B1484" t="b">
        <v>1</v>
      </c>
    </row>
    <row r="1485" spans="1:2">
      <c r="A1485" s="86" t="s">
        <v>1075</v>
      </c>
      <c r="B1485" t="b">
        <v>1</v>
      </c>
    </row>
    <row r="1486" spans="1:2">
      <c r="A1486" s="86" t="s">
        <v>1076</v>
      </c>
      <c r="B1486" t="b">
        <v>1</v>
      </c>
    </row>
    <row r="1487" spans="1:2">
      <c r="A1487" s="86" t="s">
        <v>1077</v>
      </c>
      <c r="B1487" t="b">
        <v>1</v>
      </c>
    </row>
    <row r="1488" spans="1:2">
      <c r="A1488" s="86" t="s">
        <v>1078</v>
      </c>
      <c r="B1488" t="b">
        <v>1</v>
      </c>
    </row>
    <row r="1489" spans="1:2">
      <c r="A1489" s="86" t="s">
        <v>1079</v>
      </c>
      <c r="B1489" t="b">
        <v>1</v>
      </c>
    </row>
    <row r="1490" spans="1:2">
      <c r="A1490" s="86" t="s">
        <v>1080</v>
      </c>
      <c r="B1490" t="b">
        <v>1</v>
      </c>
    </row>
    <row r="1491" spans="1:2">
      <c r="A1491" s="86" t="s">
        <v>1081</v>
      </c>
      <c r="B1491" t="b">
        <v>1</v>
      </c>
    </row>
    <row r="1492" spans="1:2">
      <c r="A1492" s="86" t="s">
        <v>1082</v>
      </c>
      <c r="B1492" t="b">
        <v>1</v>
      </c>
    </row>
    <row r="1493" spans="1:2">
      <c r="A1493" s="86" t="s">
        <v>1083</v>
      </c>
      <c r="B1493" t="b">
        <v>1</v>
      </c>
    </row>
    <row r="1494" spans="1:2">
      <c r="A1494" s="86" t="s">
        <v>1084</v>
      </c>
      <c r="B1494" t="b">
        <v>1</v>
      </c>
    </row>
    <row r="1495" spans="1:2">
      <c r="A1495" s="86" t="s">
        <v>1085</v>
      </c>
      <c r="B1495" t="b">
        <v>1</v>
      </c>
    </row>
    <row r="1496" spans="1:2">
      <c r="A1496" s="86" t="s">
        <v>1086</v>
      </c>
      <c r="B1496" t="b">
        <v>1</v>
      </c>
    </row>
    <row r="1497" spans="1:2">
      <c r="A1497" s="86" t="s">
        <v>1087</v>
      </c>
      <c r="B1497" t="b">
        <v>1</v>
      </c>
    </row>
    <row r="1498" spans="1:2">
      <c r="A1498" s="86" t="s">
        <v>1088</v>
      </c>
      <c r="B1498" t="b">
        <v>1</v>
      </c>
    </row>
    <row r="1499" spans="1:2">
      <c r="A1499" s="86" t="s">
        <v>1089</v>
      </c>
      <c r="B1499" t="b">
        <v>1</v>
      </c>
    </row>
    <row r="1500" spans="1:2">
      <c r="A1500" s="86" t="s">
        <v>1090</v>
      </c>
      <c r="B1500" t="b">
        <v>1</v>
      </c>
    </row>
    <row r="1501" spans="1:2">
      <c r="A1501" s="86" t="s">
        <v>1091</v>
      </c>
      <c r="B1501" t="b">
        <v>1</v>
      </c>
    </row>
    <row r="1502" spans="1:2">
      <c r="A1502" s="86" t="s">
        <v>1092</v>
      </c>
      <c r="B1502" t="b">
        <v>1</v>
      </c>
    </row>
    <row r="1503" spans="1:2">
      <c r="A1503" s="86" t="s">
        <v>1093</v>
      </c>
      <c r="B1503" t="b">
        <v>1</v>
      </c>
    </row>
    <row r="1504" spans="1:2">
      <c r="A1504" s="86" t="s">
        <v>1094</v>
      </c>
      <c r="B1504" t="b">
        <v>1</v>
      </c>
    </row>
    <row r="1505" spans="1:2">
      <c r="A1505" s="86" t="s">
        <v>1095</v>
      </c>
      <c r="B1505" t="b">
        <v>1</v>
      </c>
    </row>
    <row r="1506" spans="1:2">
      <c r="A1506" s="86" t="s">
        <v>1096</v>
      </c>
      <c r="B1506" t="b">
        <v>1</v>
      </c>
    </row>
    <row r="1507" spans="1:2">
      <c r="A1507" s="86" t="s">
        <v>1097</v>
      </c>
      <c r="B1507" t="b">
        <v>1</v>
      </c>
    </row>
    <row r="1508" spans="1:2">
      <c r="A1508" s="86" t="s">
        <v>1098</v>
      </c>
      <c r="B1508" t="b">
        <v>1</v>
      </c>
    </row>
    <row r="1509" spans="1:2">
      <c r="A1509" s="86" t="s">
        <v>1099</v>
      </c>
      <c r="B1509" t="b">
        <v>1</v>
      </c>
    </row>
    <row r="1510" spans="1:2">
      <c r="A1510" s="86" t="s">
        <v>1100</v>
      </c>
      <c r="B1510" t="b">
        <v>1</v>
      </c>
    </row>
    <row r="1511" spans="1:2">
      <c r="A1511" s="86" t="s">
        <v>1101</v>
      </c>
      <c r="B1511" t="b">
        <v>1</v>
      </c>
    </row>
    <row r="1512" spans="1:2">
      <c r="A1512" s="86" t="s">
        <v>1102</v>
      </c>
      <c r="B1512" t="b">
        <v>1</v>
      </c>
    </row>
    <row r="1513" spans="1:2">
      <c r="A1513" s="86" t="s">
        <v>1103</v>
      </c>
      <c r="B1513" t="b">
        <v>1</v>
      </c>
    </row>
    <row r="1514" spans="1:2">
      <c r="A1514" s="86" t="s">
        <v>1104</v>
      </c>
      <c r="B1514" t="b">
        <v>1</v>
      </c>
    </row>
    <row r="1515" spans="1:2">
      <c r="A1515" s="86" t="s">
        <v>1105</v>
      </c>
      <c r="B1515" t="b">
        <v>1</v>
      </c>
    </row>
    <row r="1516" spans="1:2">
      <c r="A1516" s="86" t="s">
        <v>1106</v>
      </c>
      <c r="B1516" t="b">
        <v>1</v>
      </c>
    </row>
    <row r="1517" spans="1:2">
      <c r="A1517" s="86" t="s">
        <v>1107</v>
      </c>
      <c r="B1517" t="b">
        <v>1</v>
      </c>
    </row>
    <row r="1518" spans="1:2">
      <c r="A1518" s="86" t="s">
        <v>1108</v>
      </c>
      <c r="B1518" t="b">
        <v>1</v>
      </c>
    </row>
    <row r="1519" spans="1:2">
      <c r="A1519" s="86" t="s">
        <v>1109</v>
      </c>
      <c r="B1519" t="b">
        <v>1</v>
      </c>
    </row>
    <row r="1520" spans="1:2">
      <c r="A1520" s="86" t="s">
        <v>1110</v>
      </c>
      <c r="B1520" t="b">
        <v>1</v>
      </c>
    </row>
    <row r="1521" spans="1:2">
      <c r="A1521" s="86" t="s">
        <v>1111</v>
      </c>
      <c r="B1521" t="b">
        <v>1</v>
      </c>
    </row>
    <row r="1522" spans="1:2">
      <c r="A1522" s="86" t="s">
        <v>1112</v>
      </c>
      <c r="B1522" t="b">
        <v>1</v>
      </c>
    </row>
    <row r="1523" spans="1:2">
      <c r="A1523" s="86" t="s">
        <v>1113</v>
      </c>
      <c r="B1523" t="b">
        <v>1</v>
      </c>
    </row>
    <row r="1524" spans="1:2">
      <c r="A1524" s="86" t="s">
        <v>1114</v>
      </c>
      <c r="B1524" t="b">
        <v>1</v>
      </c>
    </row>
    <row r="1525" spans="1:2">
      <c r="A1525" s="86" t="s">
        <v>1115</v>
      </c>
      <c r="B1525" t="b">
        <v>1</v>
      </c>
    </row>
    <row r="1526" spans="1:2">
      <c r="A1526" s="86" t="s">
        <v>1116</v>
      </c>
      <c r="B1526" t="b">
        <v>1</v>
      </c>
    </row>
    <row r="1527" spans="1:2">
      <c r="A1527" s="86" t="s">
        <v>1117</v>
      </c>
      <c r="B1527" t="b">
        <v>1</v>
      </c>
    </row>
    <row r="1528" spans="1:2">
      <c r="A1528" s="86" t="s">
        <v>1118</v>
      </c>
      <c r="B1528" t="b">
        <v>1</v>
      </c>
    </row>
    <row r="1529" spans="1:2">
      <c r="A1529" s="86" t="s">
        <v>1119</v>
      </c>
      <c r="B1529" t="b">
        <v>1</v>
      </c>
    </row>
    <row r="1530" spans="1:2">
      <c r="A1530" s="86" t="s">
        <v>1120</v>
      </c>
      <c r="B1530" t="b">
        <v>1</v>
      </c>
    </row>
    <row r="1531" spans="1:2">
      <c r="A1531" s="86" t="s">
        <v>1121</v>
      </c>
      <c r="B1531" t="b">
        <v>1</v>
      </c>
    </row>
    <row r="1532" spans="1:2">
      <c r="A1532" s="86" t="s">
        <v>1122</v>
      </c>
      <c r="B1532" t="b">
        <v>1</v>
      </c>
    </row>
    <row r="1533" spans="1:2">
      <c r="A1533" s="86" t="s">
        <v>1123</v>
      </c>
      <c r="B1533" t="b">
        <v>1</v>
      </c>
    </row>
    <row r="1534" spans="1:2">
      <c r="A1534" s="86" t="s">
        <v>1124</v>
      </c>
      <c r="B1534" t="b">
        <v>1</v>
      </c>
    </row>
    <row r="1535" spans="1:2">
      <c r="A1535" s="86" t="s">
        <v>1125</v>
      </c>
      <c r="B1535" t="b">
        <v>1</v>
      </c>
    </row>
    <row r="1536" spans="1:2">
      <c r="A1536" s="86" t="s">
        <v>1126</v>
      </c>
      <c r="B1536" t="b">
        <v>1</v>
      </c>
    </row>
    <row r="1537" spans="1:2">
      <c r="A1537" s="86" t="s">
        <v>1127</v>
      </c>
      <c r="B1537" t="b">
        <v>1</v>
      </c>
    </row>
    <row r="1538" spans="1:2">
      <c r="A1538" s="86" t="s">
        <v>1128</v>
      </c>
      <c r="B1538" t="b">
        <v>1</v>
      </c>
    </row>
    <row r="1539" spans="1:2">
      <c r="A1539" s="86" t="s">
        <v>1129</v>
      </c>
      <c r="B1539" t="b">
        <v>1</v>
      </c>
    </row>
    <row r="1540" spans="1:2">
      <c r="A1540" s="86" t="s">
        <v>1130</v>
      </c>
      <c r="B1540" t="b">
        <v>1</v>
      </c>
    </row>
    <row r="1541" spans="1:2">
      <c r="A1541" s="86" t="s">
        <v>1131</v>
      </c>
      <c r="B1541" t="b">
        <v>1</v>
      </c>
    </row>
    <row r="1542" spans="1:2">
      <c r="A1542" s="86" t="s">
        <v>1132</v>
      </c>
      <c r="B1542" t="b">
        <v>1</v>
      </c>
    </row>
    <row r="1543" spans="1:2">
      <c r="A1543" s="86" t="s">
        <v>1133</v>
      </c>
      <c r="B1543" t="b">
        <v>1</v>
      </c>
    </row>
    <row r="1544" spans="1:2">
      <c r="A1544" s="86" t="s">
        <v>1134</v>
      </c>
      <c r="B1544" t="b">
        <v>1</v>
      </c>
    </row>
    <row r="1545" spans="1:2">
      <c r="A1545" s="86" t="s">
        <v>1135</v>
      </c>
      <c r="B1545" t="b">
        <v>1</v>
      </c>
    </row>
    <row r="1546" spans="1:2">
      <c r="A1546" s="86" t="s">
        <v>1136</v>
      </c>
      <c r="B1546" t="b">
        <v>1</v>
      </c>
    </row>
    <row r="1547" spans="1:2">
      <c r="A1547" s="86" t="s">
        <v>1137</v>
      </c>
      <c r="B1547" t="b">
        <v>1</v>
      </c>
    </row>
    <row r="1548" spans="1:2">
      <c r="A1548" s="86" t="s">
        <v>1138</v>
      </c>
      <c r="B1548" t="b">
        <v>1</v>
      </c>
    </row>
    <row r="1549" spans="1:2">
      <c r="A1549" s="86" t="s">
        <v>1139</v>
      </c>
      <c r="B1549" t="b">
        <v>1</v>
      </c>
    </row>
    <row r="1550" spans="1:2">
      <c r="A1550" s="86" t="s">
        <v>1140</v>
      </c>
      <c r="B1550" t="b">
        <v>1</v>
      </c>
    </row>
    <row r="1551" spans="1:2">
      <c r="A1551" s="86" t="s">
        <v>1141</v>
      </c>
      <c r="B1551" t="b">
        <v>1</v>
      </c>
    </row>
    <row r="1552" spans="1:2">
      <c r="A1552" s="86" t="s">
        <v>1142</v>
      </c>
      <c r="B1552" t="b">
        <v>1</v>
      </c>
    </row>
    <row r="1553" spans="1:2">
      <c r="A1553" s="86" t="s">
        <v>1143</v>
      </c>
      <c r="B1553" t="b">
        <v>1</v>
      </c>
    </row>
    <row r="1554" spans="1:2">
      <c r="A1554" s="86" t="s">
        <v>1144</v>
      </c>
      <c r="B1554" t="b">
        <v>1</v>
      </c>
    </row>
    <row r="1555" spans="1:2">
      <c r="A1555" s="86" t="s">
        <v>1145</v>
      </c>
      <c r="B1555" t="b">
        <v>1</v>
      </c>
    </row>
    <row r="1556" spans="1:2">
      <c r="A1556" s="86" t="s">
        <v>1146</v>
      </c>
      <c r="B1556" t="b">
        <v>1</v>
      </c>
    </row>
    <row r="1557" spans="1:2">
      <c r="A1557" s="86" t="s">
        <v>1147</v>
      </c>
      <c r="B1557" t="b">
        <v>1</v>
      </c>
    </row>
    <row r="1558" spans="1:2">
      <c r="A1558" s="86" t="s">
        <v>1148</v>
      </c>
      <c r="B1558" t="b">
        <v>1</v>
      </c>
    </row>
    <row r="1559" spans="1:2">
      <c r="A1559" s="86" t="s">
        <v>1149</v>
      </c>
      <c r="B1559" t="b">
        <v>1</v>
      </c>
    </row>
    <row r="1560" spans="1:2">
      <c r="A1560" s="86" t="s">
        <v>1150</v>
      </c>
      <c r="B1560" t="b">
        <v>1</v>
      </c>
    </row>
    <row r="1561" spans="1:2">
      <c r="A1561" s="86" t="s">
        <v>1151</v>
      </c>
      <c r="B1561" t="b">
        <v>1</v>
      </c>
    </row>
    <row r="1562" spans="1:2">
      <c r="A1562" s="86" t="s">
        <v>1152</v>
      </c>
      <c r="B1562" t="b">
        <v>1</v>
      </c>
    </row>
    <row r="1563" spans="1:2">
      <c r="A1563" s="86" t="s">
        <v>1153</v>
      </c>
      <c r="B1563" t="b">
        <v>1</v>
      </c>
    </row>
    <row r="1564" spans="1:2">
      <c r="A1564" s="86" t="s">
        <v>1154</v>
      </c>
      <c r="B1564" t="b">
        <v>1</v>
      </c>
    </row>
    <row r="1565" spans="1:2">
      <c r="A1565" s="86" t="s">
        <v>1155</v>
      </c>
      <c r="B1565" t="b">
        <v>1</v>
      </c>
    </row>
    <row r="1566" spans="1:2">
      <c r="A1566" s="86" t="s">
        <v>1156</v>
      </c>
      <c r="B1566" t="b">
        <v>1</v>
      </c>
    </row>
    <row r="1567" spans="1:2">
      <c r="A1567" s="86" t="s">
        <v>1157</v>
      </c>
      <c r="B1567" t="b">
        <v>1</v>
      </c>
    </row>
    <row r="1568" spans="1:2">
      <c r="A1568" s="86" t="s">
        <v>1158</v>
      </c>
      <c r="B1568" t="b">
        <v>1</v>
      </c>
    </row>
    <row r="1569" spans="1:2">
      <c r="A1569" s="86" t="s">
        <v>1159</v>
      </c>
      <c r="B1569" t="b">
        <v>1</v>
      </c>
    </row>
    <row r="1570" spans="1:2">
      <c r="A1570" s="86" t="s">
        <v>1160</v>
      </c>
      <c r="B1570" t="b">
        <v>1</v>
      </c>
    </row>
    <row r="1571" spans="1:2">
      <c r="A1571" s="86" t="s">
        <v>1161</v>
      </c>
      <c r="B1571" t="b">
        <v>1</v>
      </c>
    </row>
    <row r="1572" spans="1:2">
      <c r="A1572" s="86" t="s">
        <v>1162</v>
      </c>
      <c r="B1572" t="b">
        <v>1</v>
      </c>
    </row>
    <row r="1573" spans="1:2">
      <c r="A1573" s="86" t="s">
        <v>1163</v>
      </c>
      <c r="B1573" t="b">
        <v>1</v>
      </c>
    </row>
    <row r="1574" spans="1:2">
      <c r="A1574" s="86" t="s">
        <v>1164</v>
      </c>
      <c r="B1574" t="b">
        <v>1</v>
      </c>
    </row>
    <row r="1575" spans="1:2">
      <c r="A1575" s="86" t="s">
        <v>1165</v>
      </c>
      <c r="B1575" t="b">
        <v>1</v>
      </c>
    </row>
    <row r="1576" spans="1:2">
      <c r="A1576" s="86" t="s">
        <v>1166</v>
      </c>
      <c r="B1576" t="b">
        <v>1</v>
      </c>
    </row>
    <row r="1577" spans="1:2">
      <c r="A1577" s="86" t="s">
        <v>1167</v>
      </c>
      <c r="B1577" t="b">
        <v>1</v>
      </c>
    </row>
    <row r="1578" spans="1:2">
      <c r="A1578" s="86" t="s">
        <v>1168</v>
      </c>
      <c r="B1578" t="b">
        <v>1</v>
      </c>
    </row>
    <row r="1579" spans="1:2">
      <c r="A1579" s="86" t="s">
        <v>1169</v>
      </c>
      <c r="B1579" t="b">
        <v>1</v>
      </c>
    </row>
    <row r="1580" spans="1:2">
      <c r="A1580" s="86" t="s">
        <v>1170</v>
      </c>
      <c r="B1580" t="b">
        <v>1</v>
      </c>
    </row>
    <row r="1581" spans="1:2">
      <c r="A1581" s="86" t="s">
        <v>1171</v>
      </c>
      <c r="B1581" t="b">
        <v>1</v>
      </c>
    </row>
    <row r="1582" spans="1:2">
      <c r="A1582" s="86" t="s">
        <v>1172</v>
      </c>
      <c r="B1582" t="b">
        <v>1</v>
      </c>
    </row>
    <row r="1583" spans="1:2">
      <c r="A1583" s="86" t="s">
        <v>1173</v>
      </c>
      <c r="B1583" t="b">
        <v>1</v>
      </c>
    </row>
    <row r="1584" spans="1:2">
      <c r="A1584" s="86" t="s">
        <v>1174</v>
      </c>
      <c r="B1584" t="b">
        <v>1</v>
      </c>
    </row>
    <row r="1585" spans="1:2">
      <c r="A1585" s="86" t="s">
        <v>1175</v>
      </c>
      <c r="B1585" t="b">
        <v>1</v>
      </c>
    </row>
    <row r="1586" spans="1:2">
      <c r="A1586" s="86" t="s">
        <v>1176</v>
      </c>
      <c r="B1586" t="b">
        <v>1</v>
      </c>
    </row>
    <row r="1587" spans="1:2">
      <c r="A1587" s="86" t="s">
        <v>1177</v>
      </c>
      <c r="B1587" t="b">
        <v>1</v>
      </c>
    </row>
    <row r="1588" spans="1:2">
      <c r="A1588" s="86" t="s">
        <v>1178</v>
      </c>
      <c r="B1588" t="b">
        <v>1</v>
      </c>
    </row>
    <row r="1589" spans="1:2">
      <c r="A1589" s="86" t="s">
        <v>1179</v>
      </c>
      <c r="B1589" t="b">
        <v>1</v>
      </c>
    </row>
    <row r="1590" spans="1:2">
      <c r="A1590" s="86" t="s">
        <v>1180</v>
      </c>
      <c r="B1590" t="b">
        <v>1</v>
      </c>
    </row>
    <row r="1591" spans="1:2">
      <c r="A1591" s="86" t="s">
        <v>1181</v>
      </c>
      <c r="B1591" t="b">
        <v>1</v>
      </c>
    </row>
    <row r="1592" spans="1:2">
      <c r="A1592" s="86" t="s">
        <v>1182</v>
      </c>
      <c r="B1592" t="b">
        <v>1</v>
      </c>
    </row>
    <row r="1593" spans="1:2">
      <c r="A1593" s="86" t="s">
        <v>1183</v>
      </c>
      <c r="B1593" t="b">
        <v>1</v>
      </c>
    </row>
    <row r="1594" spans="1:2">
      <c r="A1594" s="86" t="s">
        <v>1184</v>
      </c>
      <c r="B1594" t="b">
        <v>1</v>
      </c>
    </row>
    <row r="1595" spans="1:2">
      <c r="A1595" s="86" t="s">
        <v>1185</v>
      </c>
      <c r="B1595" t="b">
        <v>1</v>
      </c>
    </row>
    <row r="1596" spans="1:2">
      <c r="A1596" s="86" t="s">
        <v>1186</v>
      </c>
      <c r="B1596" t="b">
        <v>1</v>
      </c>
    </row>
    <row r="1597" spans="1:2">
      <c r="A1597" s="86" t="s">
        <v>1187</v>
      </c>
      <c r="B1597" t="b">
        <v>1</v>
      </c>
    </row>
    <row r="1598" spans="1:2">
      <c r="A1598" s="86" t="s">
        <v>1188</v>
      </c>
      <c r="B1598" t="b">
        <v>1</v>
      </c>
    </row>
    <row r="1599" spans="1:2">
      <c r="A1599" s="86" t="s">
        <v>1189</v>
      </c>
      <c r="B1599" t="b">
        <v>1</v>
      </c>
    </row>
    <row r="1600" spans="1:2">
      <c r="A1600" s="86" t="s">
        <v>1190</v>
      </c>
      <c r="B1600" t="b">
        <v>1</v>
      </c>
    </row>
    <row r="1601" spans="1:2">
      <c r="A1601" s="86" t="s">
        <v>1191</v>
      </c>
      <c r="B1601" t="b">
        <v>1</v>
      </c>
    </row>
    <row r="1602" spans="1:2">
      <c r="A1602" s="86" t="s">
        <v>1192</v>
      </c>
      <c r="B1602" t="b">
        <v>1</v>
      </c>
    </row>
    <row r="1603" spans="1:2">
      <c r="A1603" s="86" t="s">
        <v>1193</v>
      </c>
      <c r="B1603" t="b">
        <v>1</v>
      </c>
    </row>
    <row r="1604" spans="1:2">
      <c r="A1604" s="86" t="s">
        <v>1194</v>
      </c>
      <c r="B1604" t="b">
        <v>1</v>
      </c>
    </row>
    <row r="1605" spans="1:2">
      <c r="A1605" s="86" t="s">
        <v>1195</v>
      </c>
      <c r="B1605" t="b">
        <v>1</v>
      </c>
    </row>
    <row r="1606" spans="1:2">
      <c r="A1606" s="86" t="s">
        <v>1196</v>
      </c>
      <c r="B1606" t="b">
        <v>1</v>
      </c>
    </row>
    <row r="1607" spans="1:2">
      <c r="A1607" s="86" t="s">
        <v>1197</v>
      </c>
      <c r="B1607" t="b">
        <v>1</v>
      </c>
    </row>
    <row r="1608" spans="1:2">
      <c r="A1608" s="86" t="s">
        <v>1198</v>
      </c>
      <c r="B1608" t="b">
        <v>1</v>
      </c>
    </row>
    <row r="1609" spans="1:2">
      <c r="A1609" s="86" t="s">
        <v>1667</v>
      </c>
      <c r="B1609" t="b">
        <v>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出荷依頼申込書</vt:lpstr>
      <vt:lpstr>国際送料金額表</vt:lpstr>
      <vt:lpstr>国際送料金額表_Buppan特別国際送料</vt:lpstr>
      <vt:lpstr>ODA</vt:lpstr>
      <vt:lpstr>出荷依頼申込書!Print_Area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2020-12-24T02:24:31Z</cp:lastPrinted>
  <dcterms:created xsi:type="dcterms:W3CDTF">2017-06-19T02:44:33Z</dcterms:created>
  <dcterms:modified xsi:type="dcterms:W3CDTF">2022-10-20T05:28:32Z</dcterms:modified>
</cp:coreProperties>
</file>