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autoCompressPictures="0"/>
  <mc:AlternateContent xmlns:mc="http://schemas.openxmlformats.org/markup-compatibility/2006">
    <mc:Choice Requires="x15">
      <x15ac:absPath xmlns:x15ac="http://schemas.microsoft.com/office/spreadsheetml/2010/11/ac" url="D:\Dropbox\PC内ファイル\仕事用フォルダ\シナジー・エンタテインメント_株式会社\シナジー_忍者エクスプレス\忍者エクスプレス_輸出\出荷依頼申込書\"/>
    </mc:Choice>
  </mc:AlternateContent>
  <xr:revisionPtr revIDLastSave="0" documentId="13_ncr:1_{6DFB6A90-A940-495F-8D58-23B698083726}" xr6:coauthVersionLast="45" xr6:coauthVersionMax="45" xr10:uidLastSave="{00000000-0000-0000-0000-000000000000}"/>
  <bookViews>
    <workbookView xWindow="-120" yWindow="-120" windowWidth="29040" windowHeight="15840" tabRatio="890" xr2:uid="{00000000-000D-0000-FFFF-FFFF00000000}"/>
  </bookViews>
  <sheets>
    <sheet name="輸出出荷依頼申込書" sheetId="7" r:id="rId1"/>
    <sheet name="国際送料金額表" sheetId="8" r:id="rId2"/>
  </sheets>
  <calcPr calcId="181029"/>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52" i="7" l="1"/>
  <c r="I176" i="7"/>
  <c r="I52" i="7"/>
  <c r="P3" i="8"/>
  <c r="B12" i="7" l="1"/>
  <c r="B13" i="7"/>
  <c r="B14" i="7"/>
  <c r="B15" i="7"/>
  <c r="B16" i="7"/>
  <c r="B17" i="7"/>
  <c r="B18" i="7"/>
  <c r="B19" i="7"/>
  <c r="B20" i="7"/>
  <c r="B21" i="7"/>
  <c r="B22" i="7"/>
  <c r="B23" i="7"/>
  <c r="B24" i="7"/>
  <c r="B25" i="7"/>
  <c r="B26" i="7"/>
  <c r="B27" i="7"/>
  <c r="B28" i="7"/>
  <c r="B29" i="7"/>
  <c r="B30" i="7"/>
  <c r="B11" i="7"/>
  <c r="K11" i="7"/>
  <c r="L11" i="7" s="1"/>
  <c r="M74" i="7"/>
  <c r="M75" i="7"/>
  <c r="M76" i="7"/>
  <c r="M77" i="7"/>
  <c r="M221" i="7"/>
  <c r="M199" i="7"/>
  <c r="M198" i="7"/>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I3" i="8"/>
  <c r="H3" i="8"/>
  <c r="G3" i="8"/>
  <c r="L174" i="7"/>
  <c r="L112" i="7"/>
  <c r="L50" i="7"/>
  <c r="G21" i="8"/>
  <c r="H21" i="8"/>
  <c r="I21" i="8"/>
  <c r="G20" i="8"/>
  <c r="H20" i="8"/>
  <c r="I20" i="8"/>
  <c r="G19" i="8"/>
  <c r="H19" i="8"/>
  <c r="I19" i="8"/>
  <c r="G18" i="8"/>
  <c r="H18" i="8"/>
  <c r="I18" i="8"/>
  <c r="G17" i="8"/>
  <c r="H17" i="8"/>
  <c r="I17" i="8"/>
  <c r="G16" i="8"/>
  <c r="H16" i="8"/>
  <c r="I16" i="8"/>
  <c r="K15" i="8"/>
  <c r="M24" i="7"/>
  <c r="G14" i="8"/>
  <c r="H14" i="8"/>
  <c r="I14" i="8"/>
  <c r="G13" i="8"/>
  <c r="H13" i="8"/>
  <c r="I13" i="8"/>
  <c r="G12" i="8"/>
  <c r="H12" i="8"/>
  <c r="I12" i="8"/>
  <c r="G11" i="8"/>
  <c r="H11" i="8"/>
  <c r="I11" i="8"/>
  <c r="G10" i="8"/>
  <c r="H10" i="8"/>
  <c r="I10" i="8"/>
  <c r="G9" i="8"/>
  <c r="H9" i="8"/>
  <c r="I9" i="8"/>
  <c r="G8" i="8"/>
  <c r="H8" i="8"/>
  <c r="I8" i="8"/>
  <c r="G7" i="8"/>
  <c r="H7" i="8"/>
  <c r="I7" i="8"/>
  <c r="G6" i="8"/>
  <c r="H6" i="8"/>
  <c r="I6" i="8"/>
  <c r="G5" i="8"/>
  <c r="H5" i="8"/>
  <c r="I5" i="8"/>
  <c r="G4" i="8"/>
  <c r="H4" i="8"/>
  <c r="I4" i="8"/>
  <c r="K12" i="7"/>
  <c r="L12" i="7" s="1"/>
  <c r="K13" i="7"/>
  <c r="L13" i="7" s="1"/>
  <c r="K14" i="7"/>
  <c r="L14" i="7" s="1"/>
  <c r="K15" i="7"/>
  <c r="L15" i="7" s="1"/>
  <c r="K16" i="7"/>
  <c r="L16" i="7" s="1"/>
  <c r="K17" i="7"/>
  <c r="L17" i="7" s="1"/>
  <c r="K18" i="7"/>
  <c r="L18" i="7" s="1"/>
  <c r="K19" i="7"/>
  <c r="L19" i="7" s="1"/>
  <c r="K20" i="7"/>
  <c r="L20" i="7" s="1"/>
  <c r="K21" i="7"/>
  <c r="L21" i="7" s="1"/>
  <c r="K22" i="7"/>
  <c r="L22" i="7" s="1"/>
  <c r="K23" i="7"/>
  <c r="L23" i="7" s="1"/>
  <c r="K24" i="7"/>
  <c r="L24" i="7" s="1"/>
  <c r="K25" i="7"/>
  <c r="L25" i="7" s="1"/>
  <c r="K26" i="7"/>
  <c r="L26" i="7"/>
  <c r="K27" i="7"/>
  <c r="L27" i="7" s="1"/>
  <c r="K28" i="7"/>
  <c r="L28" i="7" s="1"/>
  <c r="K29" i="7"/>
  <c r="L29" i="7" s="1"/>
  <c r="K30" i="7"/>
  <c r="L30" i="7" s="1"/>
  <c r="G15" i="8"/>
  <c r="H15" i="8"/>
  <c r="I15" i="8"/>
  <c r="M78" i="7"/>
  <c r="M79" i="7"/>
  <c r="M80" i="7"/>
  <c r="M81" i="7"/>
  <c r="M82" i="7"/>
  <c r="M83" i="7"/>
  <c r="M84" i="7"/>
  <c r="M85" i="7"/>
  <c r="M86" i="7"/>
  <c r="M87" i="7"/>
  <c r="M88" i="7"/>
  <c r="M89" i="7"/>
  <c r="M90" i="7"/>
  <c r="M91" i="7"/>
  <c r="M92" i="7"/>
  <c r="M93" i="7"/>
  <c r="M94" i="7"/>
  <c r="M95" i="7"/>
  <c r="M96" i="7"/>
  <c r="M97" i="7"/>
  <c r="M98" i="7"/>
  <c r="M99" i="7"/>
  <c r="M136" i="7"/>
  <c r="M137" i="7"/>
  <c r="M138" i="7"/>
  <c r="M139" i="7"/>
  <c r="M140" i="7"/>
  <c r="M141" i="7"/>
  <c r="M142" i="7"/>
  <c r="M143" i="7"/>
  <c r="M144" i="7"/>
  <c r="M145" i="7"/>
  <c r="M146" i="7"/>
  <c r="M147" i="7"/>
  <c r="M148" i="7"/>
  <c r="M149" i="7"/>
  <c r="M150" i="7"/>
  <c r="M151" i="7"/>
  <c r="M152" i="7"/>
  <c r="M153" i="7"/>
  <c r="M154" i="7"/>
  <c r="M155" i="7"/>
  <c r="M156" i="7"/>
  <c r="M157" i="7"/>
  <c r="M158" i="7"/>
  <c r="M159" i="7"/>
  <c r="M160" i="7"/>
  <c r="M161" i="7"/>
  <c r="M200" i="7"/>
  <c r="M201" i="7"/>
  <c r="M202" i="7"/>
  <c r="M203" i="7"/>
  <c r="M204" i="7"/>
  <c r="M205" i="7"/>
  <c r="M206" i="7"/>
  <c r="M207" i="7"/>
  <c r="M208" i="7"/>
  <c r="M209" i="7"/>
  <c r="M210" i="7"/>
  <c r="M211" i="7"/>
  <c r="M212" i="7"/>
  <c r="M213" i="7"/>
  <c r="M214" i="7"/>
  <c r="M215" i="7"/>
  <c r="M216" i="7"/>
  <c r="M217" i="7"/>
  <c r="M218" i="7"/>
  <c r="M219" i="7"/>
  <c r="M220" i="7"/>
  <c r="M222" i="7"/>
  <c r="M223" i="7"/>
  <c r="I2" i="8"/>
  <c r="H2" i="8"/>
  <c r="G2" i="8"/>
  <c r="L169" i="7"/>
  <c r="L107" i="7"/>
  <c r="I114" i="7" s="1"/>
  <c r="D31" i="7"/>
  <c r="J19" i="8"/>
  <c r="K19" i="8" s="1"/>
  <c r="M28" i="7" s="1"/>
  <c r="J13" i="8"/>
  <c r="K13" i="8" s="1"/>
  <c r="M22" i="7" s="1"/>
  <c r="J8" i="8" l="1"/>
  <c r="K8" i="8" s="1"/>
  <c r="M17" i="7" s="1"/>
  <c r="J17" i="8"/>
  <c r="K17" i="8" s="1"/>
  <c r="M26" i="7" s="1"/>
  <c r="M162" i="7"/>
  <c r="J4" i="8"/>
  <c r="K4" i="8" s="1"/>
  <c r="M13" i="7" s="1"/>
  <c r="M100" i="7"/>
  <c r="M101" i="7" s="1"/>
  <c r="O3" i="8" s="1"/>
  <c r="L37" i="7" s="1"/>
  <c r="M224" i="7"/>
  <c r="J16" i="8"/>
  <c r="K16" i="8" s="1"/>
  <c r="M25" i="7" s="1"/>
  <c r="J9" i="8"/>
  <c r="K9" i="8" s="1"/>
  <c r="M18" i="7" s="1"/>
  <c r="J12" i="8"/>
  <c r="K12" i="8" s="1"/>
  <c r="M21" i="7" s="1"/>
  <c r="J3" i="8"/>
  <c r="K3" i="8" s="1"/>
  <c r="M12" i="7" s="1"/>
  <c r="L31" i="7"/>
  <c r="A2" i="8" s="1"/>
  <c r="B2" i="8" s="1"/>
  <c r="L33" i="7" s="1"/>
  <c r="L34" i="7" s="1"/>
  <c r="K31" i="7"/>
  <c r="J2" i="8"/>
  <c r="K2" i="8" s="1"/>
  <c r="M11" i="7" s="1"/>
  <c r="J15" i="8"/>
  <c r="J6" i="8"/>
  <c r="K6" i="8" s="1"/>
  <c r="M15" i="7" s="1"/>
  <c r="J11" i="8"/>
  <c r="K11" i="8" s="1"/>
  <c r="M20" i="7" s="1"/>
  <c r="J14" i="8"/>
  <c r="K14" i="8" s="1"/>
  <c r="M23" i="7" s="1"/>
  <c r="J20" i="8"/>
  <c r="K20" i="8" s="1"/>
  <c r="M29" i="7" s="1"/>
  <c r="J5" i="8"/>
  <c r="K5" i="8" s="1"/>
  <c r="M14" i="7" s="1"/>
  <c r="J7" i="8"/>
  <c r="K7" i="8" s="1"/>
  <c r="M16" i="7" s="1"/>
  <c r="J10" i="8"/>
  <c r="K10" i="8" s="1"/>
  <c r="M19" i="7" s="1"/>
  <c r="J18" i="8"/>
  <c r="K18" i="8" s="1"/>
  <c r="M27" i="7" s="1"/>
  <c r="J21" i="8"/>
  <c r="K21" i="8" s="1"/>
  <c r="M30" i="7" s="1"/>
  <c r="M31" i="7" l="1"/>
  <c r="L36" i="7" s="1"/>
  <c r="L38" i="7" s="1"/>
  <c r="L39" i="7" s="1"/>
  <c r="L40"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ユーザー</author>
    <author>Hiroaki Numa</author>
  </authors>
  <commentList>
    <comment ref="D5" authorId="0" shapeId="0" xr:uid="{00000000-0006-0000-0000-000001000000}">
      <text>
        <r>
          <rPr>
            <b/>
            <sz val="14"/>
            <color indexed="81"/>
            <rFont val="Yu Gothic UI Light"/>
            <family val="3"/>
            <charset val="128"/>
          </rPr>
          <t>■申込年月日 :</t>
        </r>
        <r>
          <rPr>
            <sz val="11"/>
            <color indexed="81"/>
            <rFont val="Yu Gothic UI Light"/>
            <family val="3"/>
            <charset val="128"/>
          </rPr>
          <t xml:space="preserve">
お申込みされた日にちを記載してください。
（例）2020年12月01日の場合→2020/12/1</t>
        </r>
        <r>
          <rPr>
            <b/>
            <sz val="11"/>
            <color indexed="81"/>
            <rFont val="ＭＳ Ｐゴシック"/>
            <family val="3"/>
            <charset val="128"/>
          </rPr>
          <t xml:space="preserve">
</t>
        </r>
      </text>
    </comment>
    <comment ref="L6" authorId="1" shapeId="0" xr:uid="{F635A876-04B6-41E8-9801-2BC8D3585450}">
      <text>
        <r>
          <rPr>
            <b/>
            <sz val="14"/>
            <color indexed="81"/>
            <rFont val="Yu Gothic UI Light"/>
            <family val="3"/>
            <charset val="128"/>
          </rPr>
          <t>■保険の有無：</t>
        </r>
        <r>
          <rPr>
            <sz val="9"/>
            <color indexed="81"/>
            <rFont val="Yu Gothic UI Light"/>
            <family val="3"/>
            <charset val="128"/>
          </rPr>
          <t xml:space="preserve">
</t>
        </r>
        <r>
          <rPr>
            <sz val="11"/>
            <color indexed="81"/>
            <rFont val="Yu Gothic UI Light"/>
            <family val="3"/>
            <charset val="128"/>
          </rPr>
          <t>チェックを入れると、お届けするお荷物に対して保険をかけることができます。
保険金は「申告額の2%または600円のどちらか高いほう」となります。</t>
        </r>
        <r>
          <rPr>
            <sz val="9"/>
            <color indexed="81"/>
            <rFont val="MS P ゴシック"/>
            <family val="3"/>
            <charset val="128"/>
          </rPr>
          <t xml:space="preserve">
</t>
        </r>
      </text>
    </comment>
    <comment ref="D9" authorId="0" shapeId="0" xr:uid="{00000000-0006-0000-0000-000003000000}">
      <text>
        <r>
          <rPr>
            <b/>
            <sz val="14"/>
            <color indexed="81"/>
            <rFont val="Yu Gothic UI Light"/>
            <family val="3"/>
            <charset val="128"/>
          </rPr>
          <t>■実重量（kg） :</t>
        </r>
        <r>
          <rPr>
            <sz val="11"/>
            <color indexed="81"/>
            <rFont val="Yu Gothic UI Light"/>
            <family val="3"/>
            <charset val="128"/>
          </rPr>
          <t xml:space="preserve">
梱包後のお荷物の重量をご記入ください。
小数点以下は繰り上げ表示されます。
半角でご入力ください。</t>
        </r>
      </text>
    </comment>
    <comment ref="E9" authorId="0" shapeId="0" xr:uid="{00000000-0006-0000-0000-000004000000}">
      <text>
        <r>
          <rPr>
            <b/>
            <sz val="14"/>
            <color indexed="81"/>
            <rFont val="Yu Gothic UI Light"/>
            <family val="3"/>
            <charset val="128"/>
          </rPr>
          <t>■サイズ :</t>
        </r>
        <r>
          <rPr>
            <b/>
            <sz val="11"/>
            <color indexed="81"/>
            <rFont val="Yu Gothic UI Light"/>
            <family val="3"/>
            <charset val="128"/>
          </rPr>
          <t xml:space="preserve">
</t>
        </r>
        <r>
          <rPr>
            <sz val="11"/>
            <color indexed="81"/>
            <rFont val="Yu Gothic UI Light"/>
            <family val="3"/>
            <charset val="128"/>
          </rPr>
          <t xml:space="preserve">
発送するお荷物の「縦（cm）」「横（cm）」「高さ（cm）」を「半角」でご入力ください。</t>
        </r>
      </text>
    </comment>
    <comment ref="M9" authorId="0" shapeId="0" xr:uid="{00000000-0006-0000-0000-000005000000}">
      <text>
        <r>
          <rPr>
            <b/>
            <sz val="14"/>
            <color indexed="81"/>
            <rFont val="Yu Gothic UI Light"/>
            <family val="3"/>
            <charset val="128"/>
          </rPr>
          <t>■ラージサイズ手数料 :</t>
        </r>
        <r>
          <rPr>
            <sz val="11"/>
            <color indexed="81"/>
            <rFont val="Yu Gothic UI Light"/>
            <family val="3"/>
            <charset val="128"/>
          </rPr>
          <t xml:space="preserve">
お荷物のサイズが「最長辺 + ウエスト周り」で、「300cm以上 - 399cm以内」のお荷物は、ラージサイズ手数料8,000円（税別）がかかります。</t>
        </r>
        <r>
          <rPr>
            <b/>
            <sz val="11"/>
            <color indexed="81"/>
            <rFont val="Yu Gothic UI Light"/>
            <family val="3"/>
            <charset val="128"/>
          </rPr>
          <t xml:space="preserve">
</t>
        </r>
        <r>
          <rPr>
            <b/>
            <sz val="11"/>
            <color indexed="10"/>
            <rFont val="Yu Gothic UI Light"/>
            <family val="3"/>
            <charset val="128"/>
          </rPr>
          <t>縦・横・高さの合計が400cmを超えているため出荷できない荷物です。</t>
        </r>
      </text>
    </comment>
    <comment ref="K34" authorId="1" shapeId="0" xr:uid="{4B2A4AC6-466A-4ECB-A026-718D71DDDD24}">
      <text>
        <r>
          <rPr>
            <b/>
            <sz val="14"/>
            <color indexed="81"/>
            <rFont val="Yu Gothic UI Light"/>
            <family val="3"/>
            <charset val="128"/>
          </rPr>
          <t>■想定サーチャージ費：</t>
        </r>
        <r>
          <rPr>
            <sz val="11"/>
            <color indexed="81"/>
            <rFont val="Yu Gothic UI Light"/>
            <family val="3"/>
            <charset val="128"/>
          </rPr>
          <t xml:space="preserve">
※10%はあくまでみなし%で、最終確定請求時には異なります。</t>
        </r>
        <r>
          <rPr>
            <sz val="9"/>
            <color indexed="81"/>
            <rFont val="MS P ゴシック"/>
            <family val="3"/>
            <charset val="128"/>
          </rPr>
          <t xml:space="preserve">
</t>
        </r>
      </text>
    </comment>
    <comment ref="B53" authorId="0" shapeId="0" xr:uid="{00000000-0006-0000-0000-000006000000}">
      <text>
        <r>
          <rPr>
            <b/>
            <sz val="14"/>
            <color indexed="81"/>
            <rFont val="Yu Gothic UI Light"/>
            <family val="3"/>
            <charset val="128"/>
          </rPr>
          <t>■FROM:</t>
        </r>
        <r>
          <rPr>
            <sz val="11"/>
            <color indexed="81"/>
            <rFont val="Yu Gothic UI Light"/>
            <family val="3"/>
            <charset val="128"/>
          </rPr>
          <t xml:space="preserve">
集荷先の情報を「半角英数字」で入力してください。
「Name」の項目に「担当者氏名」と「法人or個人事業主名」を入力してください。
（例）
・Name：Ninja Taro 
　　　　　ninja-express.jp inc,
・Address：4-4-3 Tsuizicho
               Kariya-shi
               Aichi 448-0011 JAPAN
・Tel：012-345-6789</t>
        </r>
      </text>
    </comment>
    <comment ref="H53" authorId="0" shapeId="0" xr:uid="{00000000-0006-0000-0000-000007000000}">
      <text>
        <r>
          <rPr>
            <b/>
            <sz val="14"/>
            <color indexed="81"/>
            <rFont val="Yu Gothic UI Light"/>
            <family val="3"/>
            <charset val="128"/>
          </rPr>
          <t>■EXPORTER :</t>
        </r>
        <r>
          <rPr>
            <sz val="11"/>
            <color indexed="81"/>
            <rFont val="Yu Gothic UI Light"/>
            <family val="3"/>
            <charset val="128"/>
          </rPr>
          <t xml:space="preserve">
輸出者の情報を「半角英数字」で入力してください。
（例）
・Name：Ninja Taro 
　　　　　ninja-express.jp inc,
・Address：4-4-3 Tsuizicho
               Kariya-shi
               Aichi 448-0011 JAPAN
・Tel：012-345-6789
</t>
        </r>
      </text>
    </comment>
    <comment ref="B61" authorId="0" shapeId="0" xr:uid="{00000000-0006-0000-0000-000008000000}">
      <text>
        <r>
          <rPr>
            <b/>
            <sz val="14"/>
            <color indexed="81"/>
            <rFont val="Yu Gothic UI Light"/>
            <family val="3"/>
            <charset val="128"/>
          </rPr>
          <t>■SHIP TO :</t>
        </r>
        <r>
          <rPr>
            <sz val="11"/>
            <color indexed="81"/>
            <rFont val="Yu Gothic UI Light"/>
            <family val="3"/>
            <charset val="128"/>
          </rPr>
          <t xml:space="preserve">
お届け先の情報を「半角英数字」で入力してください。
（例）
・Name：Hanako Yamada 
　　　　　KMSS Corporation
・Address：10120 SW Nimbus Ave., Ste. C-3
               Portland OR 97223, USA
・Tel：987-654-3210</t>
        </r>
      </text>
    </comment>
    <comment ref="H61" authorId="0" shapeId="0" xr:uid="{00000000-0006-0000-0000-000009000000}">
      <text>
        <r>
          <rPr>
            <b/>
            <sz val="14"/>
            <color indexed="81"/>
            <rFont val="Yu Gothic UI Light"/>
            <family val="3"/>
            <charset val="128"/>
          </rPr>
          <t>■IMPORTER :</t>
        </r>
        <r>
          <rPr>
            <sz val="11"/>
            <color indexed="81"/>
            <rFont val="Yu Gothic UI Light"/>
            <family val="3"/>
            <charset val="128"/>
          </rPr>
          <t xml:space="preserve">
輸入者の情報を「半角英数字」で入力してください。
（例）
・Name：Hanako Yamada 
　　　　　KMSS Corporation
・Address：10120 SW Nimbus Ave., Ste. C-3
               Portland OR 97223, USA
・Tel：987-654-3210</t>
        </r>
      </text>
    </comment>
    <comment ref="L70" authorId="0" shapeId="0" xr:uid="{00000000-0006-0000-0000-00000A000000}">
      <text>
        <r>
          <rPr>
            <b/>
            <sz val="14"/>
            <color indexed="81"/>
            <rFont val="Yu Gothic UI Light"/>
            <family val="3"/>
            <charset val="128"/>
          </rPr>
          <t xml:space="preserve">■Unit Value Currency Japanese Yen : </t>
        </r>
        <r>
          <rPr>
            <sz val="11"/>
            <color indexed="81"/>
            <rFont val="Yu Gothic UI Light"/>
            <family val="3"/>
            <charset val="128"/>
          </rPr>
          <t xml:space="preserve">
お届けする商品「1個」の「申告額」を「半角」で入力してください。
</t>
        </r>
      </text>
    </comment>
    <comment ref="C71" authorId="0" shapeId="0" xr:uid="{00000000-0006-0000-0000-00000B000000}">
      <text>
        <r>
          <rPr>
            <b/>
            <sz val="14"/>
            <color indexed="81"/>
            <rFont val="Yu Gothic UI Light"/>
            <family val="3"/>
            <charset val="128"/>
          </rPr>
          <t>■FULL DESCRIPTION OF GOODS Item Name :</t>
        </r>
        <r>
          <rPr>
            <sz val="11"/>
            <color indexed="81"/>
            <rFont val="Yu Gothic UI Light"/>
            <family val="3"/>
            <charset val="128"/>
          </rPr>
          <t xml:space="preserve">
お届けするお荷物の「商品名」を「半角英数字」で入力してください。
（例）iphone 7の場合
Apple iPhone 7 128 GB</t>
        </r>
        <r>
          <rPr>
            <sz val="11"/>
            <color indexed="81"/>
            <rFont val="ＭＳ Ｐゴシック"/>
            <family val="3"/>
            <charset val="128"/>
          </rPr>
          <t xml:space="preserve">
</t>
        </r>
      </text>
    </comment>
    <comment ref="H71" authorId="0" shapeId="0" xr:uid="{00000000-0006-0000-0000-00000C000000}">
      <text>
        <r>
          <rPr>
            <b/>
            <sz val="14"/>
            <color indexed="81"/>
            <rFont val="Yu Gothic UI Light"/>
            <family val="3"/>
            <charset val="128"/>
          </rPr>
          <t>■Product Name :</t>
        </r>
        <r>
          <rPr>
            <sz val="11"/>
            <color indexed="81"/>
            <rFont val="Yu Gothic UI Light"/>
            <family val="3"/>
            <charset val="128"/>
          </rPr>
          <t xml:space="preserve">
お届けする商品を説明する名称=「品目名」を「半角英数字」で入力してください。
（例）iphone 7の場合
商品名は「iPhone」ですが、品目名は「Mobile Phone」となります。</t>
        </r>
        <r>
          <rPr>
            <sz val="11"/>
            <color indexed="81"/>
            <rFont val="ＭＳ Ｐゴシック"/>
            <family val="3"/>
            <charset val="128"/>
          </rPr>
          <t xml:space="preserve">
</t>
        </r>
      </text>
    </comment>
    <comment ref="J71" authorId="0" shapeId="0" xr:uid="{00000000-0006-0000-0000-00000D000000}">
      <text>
        <r>
          <rPr>
            <b/>
            <sz val="14"/>
            <color indexed="81"/>
            <rFont val="Yu Gothic UI Light"/>
            <family val="3"/>
            <charset val="128"/>
          </rPr>
          <t xml:space="preserve">■Country of Origin : </t>
        </r>
        <r>
          <rPr>
            <sz val="11"/>
            <color indexed="81"/>
            <rFont val="Yu Gothic UI Light"/>
            <family val="3"/>
            <charset val="128"/>
          </rPr>
          <t xml:space="preserve">
「原産国」を「半角」で入力してください。
（例）原産国が「中国」の場合
China</t>
        </r>
      </text>
    </comment>
    <comment ref="K71" authorId="0" shapeId="0" xr:uid="{00000000-0006-0000-0000-00000E000000}">
      <text>
        <r>
          <rPr>
            <b/>
            <sz val="14"/>
            <color indexed="81"/>
            <rFont val="Yu Gothic UI Light"/>
            <family val="3"/>
            <charset val="128"/>
          </rPr>
          <t>■Qty :</t>
        </r>
        <r>
          <rPr>
            <sz val="14"/>
            <color indexed="81"/>
            <rFont val="Yu Gothic UI Light"/>
            <family val="3"/>
            <charset val="128"/>
          </rPr>
          <t xml:space="preserve">
</t>
        </r>
        <r>
          <rPr>
            <sz val="11"/>
            <color indexed="81"/>
            <rFont val="Yu Gothic UI Light"/>
            <family val="3"/>
            <charset val="128"/>
          </rPr>
          <t xml:space="preserve">
「数量」を「半角」で入力してください。
</t>
        </r>
      </text>
    </comment>
  </commentList>
</comments>
</file>

<file path=xl/sharedStrings.xml><?xml version="1.0" encoding="utf-8"?>
<sst xmlns="http://schemas.openxmlformats.org/spreadsheetml/2006/main" count="217" uniqueCount="97">
  <si>
    <t>23~44kgまで</t>
  </si>
  <si>
    <t>45~99kgまで</t>
  </si>
  <si>
    <t>100~299kgまで</t>
  </si>
  <si>
    <t>300~499kgまで</t>
  </si>
  <si>
    <t>500~999kgまで</t>
  </si>
  <si>
    <t>INTERNATIONAL AIR WAYBILL NO.</t>
  </si>
  <si>
    <t>REASON FOR EXPORT:</t>
  </si>
  <si>
    <t>EXPORTER:</t>
    <phoneticPr fontId="1"/>
  </si>
  <si>
    <t>FULL DESCRIPTION OF GOODS</t>
    <phoneticPr fontId="1"/>
  </si>
  <si>
    <t>Product</t>
    <phoneticPr fontId="1"/>
  </si>
  <si>
    <t>Unit Value</t>
    <phoneticPr fontId="1"/>
  </si>
  <si>
    <t>I DECLARE ALL THE INFORMATION CONTAINED</t>
  </si>
  <si>
    <t>IN THE INVOICE TO BE TRUE AND CORRECT.</t>
  </si>
  <si>
    <t>Signature:</t>
  </si>
  <si>
    <t>重量</t>
    <rPh sb="0" eb="2">
      <t>ジュウリョウ</t>
    </rPh>
    <phoneticPr fontId="1"/>
  </si>
  <si>
    <t>☝</t>
    <phoneticPr fontId="1"/>
  </si>
  <si>
    <t>金額</t>
    <rPh sb="0" eb="2">
      <t>キンガク</t>
    </rPh>
    <phoneticPr fontId="1"/>
  </si>
  <si>
    <t>COMMERCIAL INVOICE</t>
  </si>
  <si>
    <t>Date of Exportation：</t>
  </si>
  <si>
    <t>Name：</t>
  </si>
  <si>
    <t>REFERENCE NO.</t>
  </si>
  <si>
    <t>Address：</t>
  </si>
  <si>
    <t>Tel：</t>
  </si>
  <si>
    <t>CONSIGNEE/IMPORTER:</t>
  </si>
  <si>
    <t>FULL DESCRIPTION OF GOODS</t>
  </si>
  <si>
    <t>Product</t>
  </si>
  <si>
    <t>Country of</t>
  </si>
  <si>
    <t>Qty</t>
  </si>
  <si>
    <t>Total Value</t>
  </si>
  <si>
    <t>Name</t>
  </si>
  <si>
    <t>Origin</t>
  </si>
  <si>
    <t>Currency</t>
  </si>
  <si>
    <t>Primary#</t>
  </si>
  <si>
    <t>Item Name</t>
  </si>
  <si>
    <t>申込年月日</t>
    <phoneticPr fontId="8"/>
  </si>
  <si>
    <t>輸出の目的</t>
    <rPh sb="0" eb="2">
      <t>ユシュツ</t>
    </rPh>
    <rPh sb="3" eb="5">
      <t>モクテキ</t>
    </rPh>
    <phoneticPr fontId="8"/>
  </si>
  <si>
    <t>保険の有無</t>
  </si>
  <si>
    <t>販売</t>
    <rPh sb="0" eb="2">
      <t>ハンバイ</t>
    </rPh>
    <phoneticPr fontId="8"/>
  </si>
  <si>
    <t>発送する荷物の詳細</t>
    <rPh sb="0" eb="2">
      <t>ハッソウ</t>
    </rPh>
    <rPh sb="4" eb="6">
      <t>ニモツ</t>
    </rPh>
    <rPh sb="7" eb="9">
      <t>ショウサイ</t>
    </rPh>
    <phoneticPr fontId="8"/>
  </si>
  <si>
    <t>お荷物 No</t>
    <phoneticPr fontId="8"/>
  </si>
  <si>
    <t>合計</t>
    <rPh sb="0" eb="2">
      <t>ゴウケイ</t>
    </rPh>
    <phoneticPr fontId="8"/>
  </si>
  <si>
    <t>インボイス作成手数料</t>
  </si>
  <si>
    <t>消費税</t>
  </si>
  <si>
    <t>Ref #：</t>
    <phoneticPr fontId="8"/>
  </si>
  <si>
    <t>Page：</t>
    <phoneticPr fontId="8"/>
  </si>
  <si>
    <t>1/1</t>
    <phoneticPr fontId="8"/>
  </si>
  <si>
    <t xml:space="preserve">Ref #： </t>
    <phoneticPr fontId="8"/>
  </si>
  <si>
    <t>1/3</t>
    <phoneticPr fontId="8"/>
  </si>
  <si>
    <t>Total</t>
    <phoneticPr fontId="1"/>
  </si>
  <si>
    <t>Value</t>
    <phoneticPr fontId="1"/>
  </si>
  <si>
    <t>サ イ ズ</t>
    <phoneticPr fontId="8"/>
  </si>
  <si>
    <t xml:space="preserve">実重量 （kg）
</t>
    <rPh sb="0" eb="1">
      <t>ジツ</t>
    </rPh>
    <rPh sb="1" eb="3">
      <t>ジュウリョウ</t>
    </rPh>
    <phoneticPr fontId="8"/>
  </si>
  <si>
    <t>縦（cm）</t>
    <phoneticPr fontId="8"/>
  </si>
  <si>
    <t>横（cm）</t>
    <rPh sb="0" eb="1">
      <t>ヨコ</t>
    </rPh>
    <phoneticPr fontId="8"/>
  </si>
  <si>
    <t>高さ（cm）</t>
    <rPh sb="0" eb="1">
      <t>タカサ</t>
    </rPh>
    <phoneticPr fontId="8"/>
  </si>
  <si>
    <t>送料請求額</t>
  </si>
  <si>
    <t>容積重量
（kg）</t>
    <phoneticPr fontId="1"/>
  </si>
  <si>
    <t>請求重量
（kg）</t>
    <phoneticPr fontId="1"/>
  </si>
  <si>
    <t>ラージサイズ
手数料</t>
    <phoneticPr fontId="1"/>
  </si>
  <si>
    <t>※英数字は、すべて「半角英数字」にてご入力をお願いします。</t>
    <rPh sb="1" eb="4">
      <t>エイスウジ</t>
    </rPh>
    <rPh sb="10" eb="12">
      <t>ハンカク</t>
    </rPh>
    <rPh sb="12" eb="15">
      <t>エイスウジ</t>
    </rPh>
    <phoneticPr fontId="1"/>
  </si>
  <si>
    <t>※必須項目は、すべてご記入をお願いいします。</t>
    <rPh sb="1" eb="3">
      <t>ヒッス</t>
    </rPh>
    <rPh sb="3" eb="5">
      <t>コウモク</t>
    </rPh>
    <phoneticPr fontId="1"/>
  </si>
  <si>
    <t>縦（cm）</t>
  </si>
  <si>
    <t>出荷依頼申込書の数字が飛んでくる</t>
    <rPh sb="0" eb="2">
      <t>シュッカ</t>
    </rPh>
    <rPh sb="2" eb="4">
      <t>イライ</t>
    </rPh>
    <rPh sb="4" eb="7">
      <t>モウシコミショ</t>
    </rPh>
    <rPh sb="8" eb="10">
      <t>スウジ</t>
    </rPh>
    <rPh sb="11" eb="12">
      <t>ト</t>
    </rPh>
    <phoneticPr fontId="1"/>
  </si>
  <si>
    <t>出荷依頼依頼申込書の数字が飛んでくる</t>
    <rPh sb="0" eb="2">
      <t>シュッカ</t>
    </rPh>
    <rPh sb="2" eb="4">
      <t>イライ</t>
    </rPh>
    <rPh sb="4" eb="6">
      <t>イライ</t>
    </rPh>
    <rPh sb="6" eb="9">
      <t>モウシコミショ</t>
    </rPh>
    <rPh sb="10" eb="12">
      <t>スウジ</t>
    </rPh>
    <rPh sb="13" eb="14">
      <t>ト</t>
    </rPh>
    <phoneticPr fontId="1"/>
  </si>
  <si>
    <t>ラージサイズ取扱手数料</t>
    <phoneticPr fontId="1"/>
  </si>
  <si>
    <t>Japanese</t>
    <phoneticPr fontId="1"/>
  </si>
  <si>
    <t>Yen</t>
    <phoneticPr fontId="1"/>
  </si>
  <si>
    <t>保険料の計算</t>
    <rPh sb="0" eb="3">
      <t>ホケンリョウ</t>
    </rPh>
    <rPh sb="4" eb="6">
      <t>ケイサン</t>
    </rPh>
    <phoneticPr fontId="1"/>
  </si>
  <si>
    <t>Currency</t>
    <phoneticPr fontId="1"/>
  </si>
  <si>
    <t>Yen</t>
    <phoneticPr fontId="1"/>
  </si>
  <si>
    <t>Total Value</t>
    <phoneticPr fontId="1"/>
  </si>
  <si>
    <t>箱#</t>
    <rPh sb="0" eb="1">
      <t>ハコ</t>
    </rPh>
    <phoneticPr fontId="1"/>
  </si>
  <si>
    <t>Girth</t>
    <phoneticPr fontId="1"/>
  </si>
  <si>
    <t>Fee</t>
    <phoneticPr fontId="1"/>
  </si>
  <si>
    <t>計算額</t>
    <rPh sb="0" eb="2">
      <t>ケイサン</t>
    </rPh>
    <rPh sb="2" eb="3">
      <t>ガク</t>
    </rPh>
    <phoneticPr fontId="1"/>
  </si>
  <si>
    <t>確定額</t>
    <rPh sb="0" eb="3">
      <t>カクテイガク</t>
    </rPh>
    <phoneticPr fontId="1"/>
  </si>
  <si>
    <t>SHIP TO:</t>
    <phoneticPr fontId="1"/>
  </si>
  <si>
    <t>FROM:</t>
    <phoneticPr fontId="1"/>
  </si>
  <si>
    <t>IMPORTER:</t>
    <phoneticPr fontId="1"/>
  </si>
  <si>
    <t>SUB-TOTAL</t>
    <phoneticPr fontId="1"/>
  </si>
  <si>
    <t>お問い合わせ先：https://ninja-express.jp/contactus/</t>
    <rPh sb="6" eb="7">
      <t>サキ</t>
    </rPh>
    <phoneticPr fontId="8"/>
  </si>
  <si>
    <t xml:space="preserve">シナジー・エンタテインメント株式会社　　〒448-0011 愛知県刈谷市築地町4-4-3
</t>
    <phoneticPr fontId="8"/>
  </si>
  <si>
    <t>CIF</t>
    <phoneticPr fontId="8"/>
  </si>
  <si>
    <t>縦・横・高さの合計が400cmを超えているため出荷できない荷物です。</t>
    <phoneticPr fontId="1"/>
  </si>
  <si>
    <t>出荷NG</t>
    <rPh sb="0" eb="2">
      <t>シュッカ</t>
    </rPh>
    <phoneticPr fontId="1"/>
  </si>
  <si>
    <t>C0000-001</t>
    <phoneticPr fontId="8"/>
  </si>
  <si>
    <r>
      <rPr>
        <b/>
        <sz val="9"/>
        <color rgb="FFFF0000"/>
        <rFont val="Yu Gothic UI Light"/>
        <family val="3"/>
        <charset val="128"/>
      </rPr>
      <t>※1</t>
    </r>
    <r>
      <rPr>
        <sz val="14"/>
        <rFont val="Yu Gothic UI Light"/>
        <family val="3"/>
        <charset val="128"/>
      </rPr>
      <t>想定サーチャージ費</t>
    </r>
  </si>
  <si>
    <r>
      <rPr>
        <b/>
        <sz val="9"/>
        <color rgb="FFFF0000"/>
        <rFont val="Yu Gothic UI Light"/>
        <family val="3"/>
        <charset val="128"/>
      </rPr>
      <t>※2</t>
    </r>
    <r>
      <rPr>
        <b/>
        <sz val="14"/>
        <rFont val="Yu Gothic UI Light"/>
        <family val="3"/>
        <charset val="128"/>
      </rPr>
      <t>合計</t>
    </r>
    <phoneticPr fontId="8"/>
  </si>
  <si>
    <r>
      <rPr>
        <b/>
        <sz val="9"/>
        <color rgb="FFFF0000"/>
        <rFont val="Yu Gothic UI Light"/>
        <family val="3"/>
        <charset val="128"/>
      </rPr>
      <t>※3</t>
    </r>
    <r>
      <rPr>
        <b/>
        <sz val="14"/>
        <rFont val="Yu Gothic UI Light"/>
        <family val="3"/>
        <charset val="128"/>
      </rPr>
      <t>請求額</t>
    </r>
    <r>
      <rPr>
        <b/>
        <sz val="12"/>
        <rFont val="Yu Gothic UI Light"/>
        <family val="3"/>
        <charset val="128"/>
      </rPr>
      <t>（合計額の120%）</t>
    </r>
    <r>
      <rPr>
        <b/>
        <sz val="14"/>
        <rFont val="Yu Gothic UI Light"/>
        <family val="3"/>
        <charset val="128"/>
      </rPr>
      <t xml:space="preserve"> </t>
    </r>
    <phoneticPr fontId="1"/>
  </si>
  <si>
    <t xml:space="preserve">※1：燃料サーチャージ費とは、燃料とする石油の価格に追随する、運賃とは別建てで配送会社から徴収される料金です。燃料サーチャージ費は日々変動しており、「お荷物を配送会社がお預かりした時点」の燃料サーチャージ費を請求させていただいております。そのため、合計額の120%をご請求させていただく時点と実際の請求額が異なる場合がございます。
※2：「合計」に記載された請求額は、実際の請求額と異なる場合がございます。実際の荷物の重量によって、ご請求させていただきたいと思います。
※3：忍者エクスプレスへの料金のお支払いは、想定される請求額の120%をPayPalにて事前にご請求させていただき、出荷後（およそ2～3週間後）の確定重量をもとに差額をPayPalにてご返金させていただいております。
</t>
    <rPh sb="3" eb="5">
      <t>ネンリョウ</t>
    </rPh>
    <rPh sb="55" eb="57">
      <t>ネンリョウ</t>
    </rPh>
    <rPh sb="94" eb="96">
      <t>ネンリョウ</t>
    </rPh>
    <rPh sb="218" eb="220">
      <t>セイキュウ</t>
    </rPh>
    <rPh sb="230" eb="231">
      <t>オモ</t>
    </rPh>
    <phoneticPr fontId="1"/>
  </si>
  <si>
    <t>運送保険 (2% or ￥600)</t>
    <phoneticPr fontId="1"/>
  </si>
  <si>
    <t>輸出出荷依頼申込書</t>
    <rPh sb="0" eb="2">
      <t>ユシュツ</t>
    </rPh>
    <rPh sb="2" eb="4">
      <t>シュッカ</t>
    </rPh>
    <rPh sb="4" eb="6">
      <t>イライ</t>
    </rPh>
    <rPh sb="6" eb="7">
      <t>モウシコミ</t>
    </rPh>
    <rPh sb="8" eb="9">
      <t>ショ</t>
    </rPh>
    <phoneticPr fontId="8"/>
  </si>
  <si>
    <t>※一梱包の実重量が68kg（150lbs）、最長辺が274cm（108inch）、または、胴回りの合計が330cm（130inch）を超える貨物はお預かりすることができません。</t>
    <phoneticPr fontId="1"/>
  </si>
  <si>
    <t>サンプル</t>
    <phoneticPr fontId="1"/>
  </si>
  <si>
    <t>ギフト</t>
    <phoneticPr fontId="8"/>
  </si>
  <si>
    <t>ver 1.95</t>
    <phoneticPr fontId="1"/>
  </si>
  <si>
    <t>どれかにチェックを入れてください</t>
    <rPh sb="9" eb="10">
      <t>イレテ</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</si>
</sst>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7" formatCode="&quot;¥&quot;#,##0.00;&quot;¥&quot;\-#,##0.00"/>
    <numFmt numFmtId="26" formatCode="\$#,##0.00_);[Red]\(\$#,##0.00\)"/>
    <numFmt numFmtId="176" formatCode="yyyy/m/d;@"/>
    <numFmt numFmtId="177" formatCode="yyyy&quot;年&quot;m&quot;月&quot;d&quot;日&quot;;@"/>
    <numFmt numFmtId="178" formatCode="&quot;¥&quot;#,##0;[Red]&quot;¥&quot;#,##0"/>
    <numFmt numFmtId="179" formatCode="&quot;¥&quot;#,##0_);[Red]\(&quot;¥&quot;#,##0\)"/>
    <numFmt numFmtId="180" formatCode="0_);[Red]\(0\)"/>
    <numFmt numFmtId="181" formatCode="#,##0_ "/>
  </numFmts>
  <fonts count="40">
    <font>
      <sz val="12"/>
      <color theme="1"/>
      <name val="Yu Gothic"/>
      <family val="2"/>
      <charset val="128"/>
      <scheme val="minor"/>
    </font>
    <font>
      <sz val="6"/>
      <name val="Yu Gothic"/>
      <family val="2"/>
      <charset val="128"/>
      <scheme val="minor"/>
    </font>
    <font>
      <sz val="11"/>
      <color theme="1"/>
      <name val="Yu Gothic"/>
      <family val="2"/>
      <charset val="128"/>
      <scheme val="minor"/>
    </font>
    <font>
      <sz val="11"/>
      <color theme="1"/>
      <name val="Yu Gothic"/>
      <family val="3"/>
      <charset val="128"/>
      <scheme val="minor"/>
    </font>
    <font>
      <b/>
      <sz val="11"/>
      <color theme="1"/>
      <name val="Yu Gothic"/>
      <family val="3"/>
      <charset val="128"/>
      <scheme val="minor"/>
    </font>
    <font>
      <u/>
      <sz val="12"/>
      <color theme="10"/>
      <name val="Yu Gothic"/>
      <family val="2"/>
      <charset val="128"/>
      <scheme val="minor"/>
    </font>
    <font>
      <u/>
      <sz val="12"/>
      <color theme="11"/>
      <name val="Yu Gothic"/>
      <family val="2"/>
      <charset val="128"/>
      <scheme val="minor"/>
    </font>
    <font>
      <sz val="11"/>
      <name val="ＭＳ Ｐゴシック"/>
      <family val="3"/>
      <charset val="128"/>
    </font>
    <font>
      <sz val="6"/>
      <name val="ＭＳ Ｐゴシック"/>
      <family val="3"/>
      <charset val="128"/>
    </font>
    <font>
      <sz val="11"/>
      <color indexed="81"/>
      <name val="ＭＳ Ｐゴシック"/>
      <family val="3"/>
      <charset val="128"/>
    </font>
    <font>
      <u/>
      <sz val="11"/>
      <color theme="10"/>
      <name val="ＭＳ Ｐゴシック"/>
      <family val="3"/>
      <charset val="128"/>
    </font>
    <font>
      <sz val="11"/>
      <name val="Yu Gothic"/>
      <family val="3"/>
      <charset val="128"/>
      <scheme val="minor"/>
    </font>
    <font>
      <b/>
      <sz val="11"/>
      <color indexed="81"/>
      <name val="ＭＳ Ｐゴシック"/>
      <family val="3"/>
      <charset val="128"/>
    </font>
    <font>
      <sz val="24"/>
      <name val="Yu Gothic UI Light"/>
      <family val="3"/>
      <charset val="128"/>
    </font>
    <font>
      <sz val="11"/>
      <name val="Yu Gothic UI Light"/>
      <family val="3"/>
      <charset val="128"/>
    </font>
    <font>
      <b/>
      <sz val="11"/>
      <color rgb="FFFF0000"/>
      <name val="Yu Gothic UI Light"/>
      <family val="3"/>
      <charset val="128"/>
    </font>
    <font>
      <sz val="10.5"/>
      <name val="Yu Gothic UI Light"/>
      <family val="3"/>
      <charset val="128"/>
    </font>
    <font>
      <sz val="12"/>
      <name val="Yu Gothic UI Light"/>
      <family val="3"/>
      <charset val="128"/>
    </font>
    <font>
      <b/>
      <sz val="12"/>
      <name val="Yu Gothic UI Light"/>
      <family val="3"/>
      <charset val="128"/>
    </font>
    <font>
      <b/>
      <sz val="11"/>
      <name val="Yu Gothic UI Light"/>
      <family val="3"/>
      <charset val="128"/>
    </font>
    <font>
      <sz val="10"/>
      <name val="Yu Gothic UI Light"/>
      <family val="3"/>
      <charset val="128"/>
    </font>
    <font>
      <b/>
      <sz val="14"/>
      <name val="Yu Gothic UI Light"/>
      <family val="3"/>
      <charset val="128"/>
    </font>
    <font>
      <sz val="8"/>
      <color theme="1" tint="0.34998626667073579"/>
      <name val="Yu Gothic UI Light"/>
      <family val="3"/>
      <charset val="128"/>
    </font>
    <font>
      <sz val="9"/>
      <color theme="1" tint="0.34998626667073579"/>
      <name val="Yu Gothic UI Light"/>
      <family val="3"/>
      <charset val="128"/>
    </font>
    <font>
      <u/>
      <sz val="11"/>
      <name val="Yu Gothic UI Light"/>
      <family val="3"/>
      <charset val="128"/>
    </font>
    <font>
      <b/>
      <sz val="24"/>
      <name val="Yu Gothic UI Light"/>
      <family val="3"/>
      <charset val="128"/>
    </font>
    <font>
      <sz val="14"/>
      <name val="Yu Gothic UI Light"/>
      <family val="3"/>
      <charset val="128"/>
    </font>
    <font>
      <sz val="14"/>
      <color theme="1"/>
      <name val="Yu Gothic UI Light"/>
      <family val="3"/>
      <charset val="128"/>
    </font>
    <font>
      <b/>
      <sz val="16"/>
      <name val="Yu Gothic UI Light"/>
      <family val="3"/>
      <charset val="128"/>
    </font>
    <font>
      <sz val="12"/>
      <color theme="0"/>
      <name val="Yu Gothic UI Light"/>
      <family val="3"/>
      <charset val="128"/>
    </font>
    <font>
      <b/>
      <sz val="9"/>
      <color rgb="FFFF0000"/>
      <name val="Yu Gothic UI Light"/>
      <family val="3"/>
      <charset val="128"/>
    </font>
    <font>
      <sz val="11"/>
      <name val="Yu Gothic"/>
      <charset val="128"/>
      <scheme val="minor"/>
    </font>
    <font>
      <b/>
      <sz val="11"/>
      <color indexed="81"/>
      <name val="Yu Gothic UI Light"/>
      <family val="3"/>
      <charset val="128"/>
    </font>
    <font>
      <b/>
      <sz val="11"/>
      <color indexed="10"/>
      <name val="Yu Gothic UI Light"/>
      <family val="3"/>
      <charset val="128"/>
    </font>
    <font>
      <sz val="11"/>
      <color indexed="81"/>
      <name val="Yu Gothic UI Light"/>
      <family val="3"/>
      <charset val="128"/>
    </font>
    <font>
      <b/>
      <sz val="10.5"/>
      <color rgb="FFFF0000"/>
      <name val="Yu Gothic UI Light"/>
      <family val="3"/>
      <charset val="128"/>
    </font>
    <font>
      <sz val="9"/>
      <color indexed="81"/>
      <name val="MS P ゴシック"/>
      <family val="3"/>
      <charset val="128"/>
    </font>
    <font>
      <b/>
      <sz val="14"/>
      <color indexed="81"/>
      <name val="Yu Gothic UI Light"/>
      <family val="3"/>
      <charset val="128"/>
    </font>
    <font>
      <sz val="14"/>
      <color indexed="81"/>
      <name val="Yu Gothic UI Light"/>
      <family val="3"/>
      <charset val="128"/>
    </font>
    <font>
      <sz val="9"/>
      <color indexed="81"/>
      <name val="Yu Gothic UI Light"/>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gray125">
        <bgColor theme="0"/>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dashed">
        <color auto="1"/>
      </right>
      <top/>
      <bottom style="medium">
        <color auto="1"/>
      </bottom>
      <diagonal/>
    </border>
    <border>
      <left/>
      <right style="medium">
        <color auto="1"/>
      </right>
      <top/>
      <bottom style="medium">
        <color auto="1"/>
      </bottom>
      <diagonal/>
    </border>
    <border>
      <left style="medium">
        <color auto="1"/>
      </left>
      <right style="dashed">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dashed">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dashed">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medium">
        <color auto="1"/>
      </right>
      <top style="thin">
        <color auto="1"/>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top style="thin">
        <color auto="1"/>
      </top>
      <bottom style="thin">
        <color auto="1"/>
      </bottom>
      <diagonal/>
    </border>
    <border>
      <left/>
      <right style="medium">
        <color auto="1"/>
      </right>
      <top style="medium">
        <color auto="1"/>
      </top>
      <bottom style="thin">
        <color auto="1"/>
      </bottom>
      <diagonal/>
    </border>
  </borders>
  <cellStyleXfs count="6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0" fontId="10" fillId="0" borderId="0" applyNumberFormat="0" applyFill="0" applyBorder="0" applyAlignment="0" applyProtection="0">
      <alignment vertical="top"/>
      <protection locked="0"/>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35">
    <xf numFmtId="0" fontId="0" fillId="0" borderId="0" xfId="0"/>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0" xfId="0" applyFont="1" applyFill="1" applyAlignment="1">
      <alignment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51" xfId="0" applyFont="1" applyFill="1" applyBorder="1" applyAlignment="1">
      <alignment horizontal="center" vertical="center"/>
    </xf>
    <xf numFmtId="0" fontId="3" fillId="3" borderId="20" xfId="0" applyFont="1" applyFill="1" applyBorder="1" applyAlignment="1">
      <alignment horizontal="center" vertical="center"/>
    </xf>
    <xf numFmtId="5" fontId="3" fillId="3" borderId="21" xfId="0" applyNumberFormat="1" applyFont="1" applyFill="1" applyBorder="1" applyAlignment="1">
      <alignment horizontal="center" vertical="center"/>
    </xf>
    <xf numFmtId="0" fontId="3" fillId="3" borderId="14" xfId="0" applyFont="1" applyFill="1" applyBorder="1" applyAlignment="1">
      <alignment horizontal="right" vertical="center"/>
    </xf>
    <xf numFmtId="0" fontId="3" fillId="3" borderId="15" xfId="0" applyFont="1" applyFill="1" applyBorder="1" applyAlignment="1">
      <alignment horizontal="right" vertical="center"/>
    </xf>
    <xf numFmtId="0" fontId="3" fillId="3" borderId="0" xfId="0" applyFont="1" applyFill="1" applyBorder="1" applyAlignment="1">
      <alignment horizontal="right" vertical="center"/>
    </xf>
    <xf numFmtId="0" fontId="2" fillId="3" borderId="8" xfId="0" applyFont="1" applyFill="1" applyBorder="1" applyAlignment="1">
      <alignment horizontal="right" vertical="center"/>
    </xf>
    <xf numFmtId="0" fontId="2" fillId="3" borderId="0" xfId="0" applyFont="1" applyFill="1" applyBorder="1" applyAlignment="1">
      <alignment horizontal="right" vertical="center"/>
    </xf>
    <xf numFmtId="0" fontId="3" fillId="3" borderId="0" xfId="0" applyFont="1" applyFill="1" applyAlignment="1">
      <alignment horizontal="center" vertical="center"/>
    </xf>
    <xf numFmtId="0" fontId="3" fillId="3" borderId="0" xfId="0" applyFont="1" applyFill="1" applyAlignment="1">
      <alignment horizontal="right" vertical="center"/>
    </xf>
    <xf numFmtId="0" fontId="3" fillId="3" borderId="16" xfId="0" applyFont="1" applyFill="1" applyBorder="1" applyAlignment="1">
      <alignment horizontal="right" vertical="center"/>
    </xf>
    <xf numFmtId="0" fontId="3" fillId="3" borderId="17" xfId="0" applyFont="1" applyFill="1" applyBorder="1" applyAlignment="1">
      <alignment horizontal="right" vertical="center"/>
    </xf>
    <xf numFmtId="0" fontId="2" fillId="3" borderId="1" xfId="0" applyFont="1" applyFill="1" applyBorder="1" applyAlignment="1">
      <alignment horizontal="right" vertical="center"/>
    </xf>
    <xf numFmtId="0" fontId="3" fillId="3" borderId="10" xfId="0" applyFont="1" applyFill="1" applyBorder="1" applyAlignment="1">
      <alignment horizontal="right" vertical="center"/>
    </xf>
    <xf numFmtId="0" fontId="3" fillId="3" borderId="1" xfId="0" applyFont="1" applyFill="1" applyBorder="1" applyAlignment="1">
      <alignment horizontal="right" vertical="center"/>
    </xf>
    <xf numFmtId="0" fontId="3" fillId="3" borderId="18" xfId="0" applyFont="1" applyFill="1" applyBorder="1" applyAlignment="1">
      <alignment horizontal="right" vertical="center"/>
    </xf>
    <xf numFmtId="0" fontId="14" fillId="2" borderId="0" xfId="3" applyFont="1" applyFill="1" applyAlignment="1"/>
    <xf numFmtId="0" fontId="13" fillId="2" borderId="0" xfId="3" applyFont="1" applyFill="1" applyAlignment="1">
      <alignment horizontal="center"/>
    </xf>
    <xf numFmtId="0" fontId="13" fillId="2" borderId="0" xfId="3" applyFont="1" applyFill="1" applyAlignment="1"/>
    <xf numFmtId="0" fontId="15" fillId="2" borderId="0" xfId="3" applyFont="1" applyFill="1" applyAlignment="1">
      <alignment horizontal="left" vertical="center"/>
    </xf>
    <xf numFmtId="0" fontId="16" fillId="2" borderId="0" xfId="3" applyFont="1" applyFill="1" applyAlignment="1">
      <alignment horizontal="left"/>
    </xf>
    <xf numFmtId="0" fontId="16" fillId="2" borderId="0" xfId="3" applyFont="1" applyFill="1" applyAlignment="1"/>
    <xf numFmtId="0" fontId="17" fillId="2" borderId="0" xfId="3" applyFont="1" applyFill="1" applyBorder="1" applyAlignment="1">
      <alignment vertical="center"/>
    </xf>
    <xf numFmtId="0" fontId="17" fillId="2" borderId="0" xfId="3" applyFont="1" applyFill="1" applyBorder="1" applyAlignment="1">
      <alignment horizontal="left" vertical="center"/>
    </xf>
    <xf numFmtId="0" fontId="14" fillId="2" borderId="0" xfId="3" applyFont="1" applyFill="1" applyBorder="1" applyAlignment="1"/>
    <xf numFmtId="0" fontId="14" fillId="2" borderId="0" xfId="3" applyFont="1" applyFill="1" applyAlignment="1">
      <alignment vertical="center"/>
    </xf>
    <xf numFmtId="0" fontId="18" fillId="2" borderId="0" xfId="3" applyFont="1" applyFill="1" applyBorder="1" applyAlignment="1"/>
    <xf numFmtId="0" fontId="16" fillId="2" borderId="0" xfId="3" applyFont="1" applyFill="1" applyBorder="1" applyAlignment="1">
      <alignment horizontal="justify" vertical="center"/>
    </xf>
    <xf numFmtId="0" fontId="14" fillId="2" borderId="0" xfId="3" applyFont="1" applyFill="1" applyBorder="1" applyAlignment="1">
      <alignment horizontal="center" vertical="center"/>
    </xf>
    <xf numFmtId="178" fontId="16" fillId="2" borderId="0" xfId="3" applyNumberFormat="1" applyFont="1" applyFill="1" applyBorder="1" applyAlignment="1">
      <alignment vertical="center"/>
    </xf>
    <xf numFmtId="0" fontId="14" fillId="2" borderId="0" xfId="3" applyFont="1" applyFill="1" applyBorder="1" applyAlignment="1">
      <alignment vertical="center"/>
    </xf>
    <xf numFmtId="0" fontId="14" fillId="2" borderId="0" xfId="3" applyFont="1" applyFill="1" applyAlignment="1">
      <alignment horizontal="right" vertical="center"/>
    </xf>
    <xf numFmtId="0" fontId="14" fillId="2" borderId="0" xfId="3" applyFont="1" applyFill="1" applyAlignment="1">
      <alignment horizontal="right"/>
    </xf>
    <xf numFmtId="0" fontId="22" fillId="2" borderId="0" xfId="3" applyFont="1" applyFill="1" applyBorder="1" applyAlignment="1">
      <alignment horizontal="left" vertical="top"/>
    </xf>
    <xf numFmtId="0" fontId="23" fillId="2" borderId="0" xfId="3" applyFont="1" applyFill="1" applyBorder="1" applyAlignment="1">
      <alignment horizontal="center" vertical="top"/>
    </xf>
    <xf numFmtId="49" fontId="14" fillId="2" borderId="0" xfId="3" applyNumberFormat="1" applyFont="1" applyFill="1" applyAlignment="1"/>
    <xf numFmtId="0" fontId="14" fillId="2" borderId="0" xfId="3" applyFont="1" applyFill="1" applyAlignment="1">
      <alignment wrapText="1"/>
    </xf>
    <xf numFmtId="14" fontId="14" fillId="2" borderId="0" xfId="3" applyNumberFormat="1" applyFont="1" applyFill="1" applyAlignment="1"/>
    <xf numFmtId="0" fontId="19" fillId="2" borderId="25" xfId="3" applyFont="1" applyFill="1" applyBorder="1" applyAlignment="1"/>
    <xf numFmtId="0" fontId="14" fillId="2" borderId="26" xfId="3" applyFont="1" applyFill="1" applyBorder="1" applyAlignment="1"/>
    <xf numFmtId="0" fontId="14" fillId="2" borderId="27" xfId="3" applyFont="1" applyFill="1" applyBorder="1" applyAlignment="1"/>
    <xf numFmtId="0" fontId="19" fillId="2" borderId="28" xfId="3" applyFont="1" applyFill="1" applyBorder="1" applyAlignment="1"/>
    <xf numFmtId="0" fontId="14" fillId="2" borderId="29" xfId="3" applyFont="1" applyFill="1" applyBorder="1" applyAlignment="1"/>
    <xf numFmtId="0" fontId="19" fillId="2" borderId="30" xfId="3" applyFont="1" applyFill="1" applyBorder="1" applyAlignment="1"/>
    <xf numFmtId="0" fontId="14" fillId="2" borderId="31" xfId="3" applyFont="1" applyFill="1" applyBorder="1" applyAlignment="1"/>
    <xf numFmtId="0" fontId="19" fillId="2" borderId="28" xfId="3" applyFont="1" applyFill="1" applyBorder="1" applyAlignment="1">
      <alignment horizontal="right"/>
    </xf>
    <xf numFmtId="0" fontId="19" fillId="2" borderId="33" xfId="3" applyFont="1" applyFill="1" applyBorder="1" applyAlignment="1"/>
    <xf numFmtId="6" fontId="14" fillId="2" borderId="34" xfId="3" applyNumberFormat="1" applyFont="1" applyFill="1" applyBorder="1" applyAlignment="1"/>
    <xf numFmtId="0" fontId="14" fillId="2" borderId="34" xfId="3" applyFont="1" applyFill="1" applyBorder="1" applyAlignment="1"/>
    <xf numFmtId="0" fontId="14" fillId="2" borderId="21" xfId="3" applyFont="1" applyFill="1" applyBorder="1" applyAlignment="1"/>
    <xf numFmtId="6" fontId="14" fillId="2" borderId="26" xfId="3" applyNumberFormat="1" applyFont="1" applyFill="1" applyBorder="1" applyAlignment="1"/>
    <xf numFmtId="6" fontId="14" fillId="2" borderId="27" xfId="3" applyNumberFormat="1" applyFont="1" applyFill="1" applyBorder="1" applyAlignment="1"/>
    <xf numFmtId="6" fontId="14" fillId="2" borderId="0" xfId="3" applyNumberFormat="1" applyFont="1" applyFill="1" applyBorder="1" applyAlignment="1"/>
    <xf numFmtId="6" fontId="14" fillId="2" borderId="29" xfId="3" applyNumberFormat="1" applyFont="1" applyFill="1" applyBorder="1" applyAlignment="1"/>
    <xf numFmtId="0" fontId="14" fillId="2" borderId="28" xfId="3" applyFont="1" applyFill="1" applyBorder="1" applyAlignment="1"/>
    <xf numFmtId="0" fontId="19" fillId="2" borderId="26" xfId="3" applyFont="1" applyFill="1" applyBorder="1" applyAlignment="1"/>
    <xf numFmtId="0" fontId="19" fillId="2" borderId="27" xfId="3" applyFont="1" applyFill="1" applyBorder="1" applyAlignment="1"/>
    <xf numFmtId="0" fontId="19" fillId="2" borderId="35" xfId="3" applyFont="1" applyFill="1" applyBorder="1" applyAlignment="1"/>
    <xf numFmtId="0" fontId="19" fillId="2" borderId="0" xfId="3" applyFont="1" applyFill="1" applyBorder="1" applyAlignment="1"/>
    <xf numFmtId="0" fontId="19" fillId="2" borderId="29" xfId="3" applyFont="1" applyFill="1" applyBorder="1" applyAlignment="1"/>
    <xf numFmtId="0" fontId="19" fillId="2" borderId="21" xfId="3" applyFont="1" applyFill="1" applyBorder="1" applyAlignment="1"/>
    <xf numFmtId="0" fontId="19" fillId="2" borderId="24" xfId="3" applyFont="1" applyFill="1" applyBorder="1" applyAlignment="1"/>
    <xf numFmtId="0" fontId="19" fillId="2" borderId="37" xfId="3" applyFont="1" applyFill="1" applyBorder="1" applyAlignment="1">
      <alignment horizontal="center" vertical="center"/>
    </xf>
    <xf numFmtId="0" fontId="14" fillId="2" borderId="37" xfId="3" applyFont="1" applyFill="1" applyBorder="1" applyAlignment="1">
      <alignment horizontal="center" vertical="center"/>
    </xf>
    <xf numFmtId="0" fontId="19" fillId="2" borderId="41" xfId="3" applyFont="1" applyFill="1" applyBorder="1" applyAlignment="1">
      <alignment horizontal="center" vertical="center"/>
    </xf>
    <xf numFmtId="0" fontId="14" fillId="2" borderId="41" xfId="3" applyFont="1" applyFill="1" applyBorder="1" applyAlignment="1">
      <alignment horizontal="center" vertical="center"/>
    </xf>
    <xf numFmtId="26" fontId="14" fillId="2" borderId="0" xfId="3" applyNumberFormat="1" applyFont="1" applyFill="1" applyAlignment="1"/>
    <xf numFmtId="0" fontId="19" fillId="2" borderId="45" xfId="3" applyFont="1" applyFill="1" applyBorder="1" applyAlignment="1">
      <alignment horizontal="center" vertical="center"/>
    </xf>
    <xf numFmtId="0" fontId="14" fillId="2" borderId="45" xfId="3" applyFont="1" applyFill="1" applyBorder="1" applyAlignment="1">
      <alignment horizontal="center" vertical="center"/>
    </xf>
    <xf numFmtId="0" fontId="19" fillId="2" borderId="11" xfId="3" applyFont="1" applyFill="1" applyBorder="1" applyAlignment="1">
      <alignment horizontal="center" vertical="center"/>
    </xf>
    <xf numFmtId="0" fontId="14" fillId="2" borderId="11" xfId="3" applyFont="1" applyFill="1" applyBorder="1" applyAlignment="1">
      <alignment horizontal="center" vertical="center"/>
    </xf>
    <xf numFmtId="6" fontId="14" fillId="2" borderId="0" xfId="3" applyNumberFormat="1" applyFont="1" applyFill="1" applyAlignment="1"/>
    <xf numFmtId="0" fontId="19" fillId="2" borderId="0" xfId="3" applyFont="1" applyFill="1" applyAlignment="1"/>
    <xf numFmtId="0" fontId="14" fillId="2" borderId="0" xfId="3" applyFont="1" applyFill="1" applyAlignment="1">
      <alignment horizontal="left"/>
    </xf>
    <xf numFmtId="49" fontId="14" fillId="2" borderId="0" xfId="3" applyNumberFormat="1" applyFont="1" applyFill="1" applyAlignment="1">
      <alignment horizontal="left"/>
    </xf>
    <xf numFmtId="0" fontId="14" fillId="2" borderId="25" xfId="3" applyFont="1" applyFill="1" applyBorder="1" applyAlignment="1"/>
    <xf numFmtId="0" fontId="14" fillId="2" borderId="35" xfId="3" applyFont="1" applyFill="1" applyBorder="1" applyAlignment="1"/>
    <xf numFmtId="0" fontId="19" fillId="2" borderId="37" xfId="3" applyFont="1" applyFill="1" applyBorder="1" applyAlignment="1">
      <alignment horizontal="center"/>
    </xf>
    <xf numFmtId="0" fontId="19" fillId="2" borderId="41" xfId="3" applyFont="1" applyFill="1" applyBorder="1" applyAlignment="1">
      <alignment horizontal="center"/>
    </xf>
    <xf numFmtId="0" fontId="19" fillId="2" borderId="52" xfId="3" applyFont="1" applyFill="1" applyBorder="1" applyAlignment="1">
      <alignment horizontal="center"/>
    </xf>
    <xf numFmtId="0" fontId="17" fillId="2" borderId="66" xfId="3" applyFont="1" applyFill="1" applyBorder="1" applyAlignment="1">
      <alignment horizontal="center" vertical="center"/>
    </xf>
    <xf numFmtId="0" fontId="20" fillId="2" borderId="0" xfId="3" applyFont="1" applyFill="1" applyAlignment="1"/>
    <xf numFmtId="0" fontId="19" fillId="2" borderId="36" xfId="3" applyFont="1" applyFill="1" applyBorder="1" applyAlignment="1">
      <alignment horizontal="center" vertical="center"/>
    </xf>
    <xf numFmtId="0" fontId="19" fillId="2" borderId="24" xfId="3" applyFont="1" applyFill="1" applyBorder="1" applyAlignment="1">
      <alignment horizontal="center" vertical="center"/>
    </xf>
    <xf numFmtId="0" fontId="19" fillId="2" borderId="28" xfId="3" applyFont="1" applyFill="1" applyBorder="1" applyAlignment="1">
      <alignment horizontal="center" vertical="center"/>
    </xf>
    <xf numFmtId="0" fontId="19" fillId="2" borderId="0" xfId="3" applyFont="1" applyFill="1" applyBorder="1" applyAlignment="1">
      <alignment horizontal="center" vertical="center"/>
    </xf>
    <xf numFmtId="0" fontId="19" fillId="2" borderId="29" xfId="3" applyFont="1" applyFill="1" applyBorder="1" applyAlignment="1">
      <alignment horizontal="center" vertical="center"/>
    </xf>
    <xf numFmtId="0" fontId="19" fillId="2" borderId="33" xfId="3" applyFont="1" applyFill="1" applyBorder="1" applyAlignment="1">
      <alignment horizontal="center" vertical="center"/>
    </xf>
    <xf numFmtId="0" fontId="19" fillId="2" borderId="21" xfId="3" applyFont="1" applyFill="1" applyBorder="1" applyAlignment="1">
      <alignment horizontal="center" vertical="center"/>
    </xf>
    <xf numFmtId="0" fontId="16" fillId="2" borderId="0" xfId="3" applyFont="1" applyFill="1" applyBorder="1" applyAlignment="1">
      <alignment vertical="center"/>
    </xf>
    <xf numFmtId="0" fontId="19" fillId="2" borderId="0" xfId="3" applyFont="1" applyFill="1" applyBorder="1" applyAlignment="1">
      <alignment vertical="center"/>
    </xf>
    <xf numFmtId="0" fontId="14" fillId="2" borderId="0" xfId="3" applyFont="1" applyFill="1" applyBorder="1" applyAlignment="1">
      <alignment horizontal="right" vertical="center"/>
    </xf>
    <xf numFmtId="0" fontId="17" fillId="3" borderId="26" xfId="3" applyFont="1" applyFill="1" applyBorder="1" applyAlignment="1">
      <alignment vertical="center"/>
    </xf>
    <xf numFmtId="0" fontId="18" fillId="3" borderId="25" xfId="3" applyFont="1" applyFill="1" applyBorder="1" applyAlignment="1">
      <alignment horizontal="left" vertical="center"/>
    </xf>
    <xf numFmtId="0" fontId="19" fillId="3" borderId="28" xfId="3" applyFont="1" applyFill="1" applyBorder="1" applyAlignment="1">
      <alignment horizontal="right"/>
    </xf>
    <xf numFmtId="0" fontId="19" fillId="3" borderId="33" xfId="3" applyFont="1" applyFill="1" applyBorder="1" applyAlignment="1">
      <alignment horizontal="right"/>
    </xf>
    <xf numFmtId="0" fontId="19" fillId="3" borderId="25" xfId="3" applyFont="1" applyFill="1" applyBorder="1" applyAlignment="1"/>
    <xf numFmtId="0" fontId="19" fillId="3" borderId="26" xfId="3" applyFont="1" applyFill="1" applyBorder="1" applyAlignment="1"/>
    <xf numFmtId="0" fontId="19" fillId="3" borderId="27" xfId="3" applyFont="1" applyFill="1" applyBorder="1" applyAlignment="1"/>
    <xf numFmtId="0" fontId="19" fillId="3" borderId="28" xfId="3" applyFont="1" applyFill="1" applyBorder="1" applyAlignment="1"/>
    <xf numFmtId="0" fontId="19" fillId="3" borderId="0" xfId="3" applyFont="1" applyFill="1" applyBorder="1" applyAlignment="1"/>
    <xf numFmtId="0" fontId="19" fillId="3" borderId="29" xfId="3" applyFont="1" applyFill="1" applyBorder="1" applyAlignment="1"/>
    <xf numFmtId="0" fontId="19" fillId="3" borderId="33" xfId="3" applyFont="1" applyFill="1" applyBorder="1" applyAlignment="1"/>
    <xf numFmtId="0" fontId="19" fillId="3" borderId="21" xfId="3" applyFont="1" applyFill="1" applyBorder="1" applyAlignment="1"/>
    <xf numFmtId="0" fontId="19" fillId="3" borderId="35" xfId="3" applyFont="1" applyFill="1" applyBorder="1" applyAlignment="1"/>
    <xf numFmtId="0" fontId="19" fillId="3" borderId="36" xfId="3" applyFont="1" applyFill="1" applyBorder="1" applyAlignment="1">
      <alignment horizontal="center"/>
    </xf>
    <xf numFmtId="0" fontId="19" fillId="3" borderId="24" xfId="3" applyFont="1" applyFill="1" applyBorder="1" applyAlignment="1"/>
    <xf numFmtId="0" fontId="19" fillId="3" borderId="36" xfId="3" applyFont="1" applyFill="1" applyBorder="1" applyAlignment="1"/>
    <xf numFmtId="0" fontId="19" fillId="3" borderId="35" xfId="3" applyFont="1" applyFill="1" applyBorder="1" applyAlignment="1">
      <alignment horizontal="center"/>
    </xf>
    <xf numFmtId="0" fontId="19" fillId="3" borderId="36" xfId="3" applyFont="1" applyFill="1" applyBorder="1" applyAlignment="1">
      <alignment horizontal="right"/>
    </xf>
    <xf numFmtId="0" fontId="19" fillId="3" borderId="24" xfId="3" applyFont="1" applyFill="1" applyBorder="1" applyAlignment="1">
      <alignment horizontal="right"/>
    </xf>
    <xf numFmtId="0" fontId="2" fillId="3" borderId="17" xfId="0" applyFont="1" applyFill="1" applyBorder="1" applyAlignment="1">
      <alignment horizontal="right" vertical="center"/>
    </xf>
    <xf numFmtId="5" fontId="3" fillId="3" borderId="0" xfId="0" applyNumberFormat="1" applyFont="1" applyFill="1" applyAlignment="1">
      <alignment vertical="center"/>
    </xf>
    <xf numFmtId="5" fontId="0" fillId="3" borderId="0" xfId="0" applyNumberFormat="1" applyFill="1" applyAlignment="1">
      <alignment horizontal="center" vertical="center"/>
    </xf>
    <xf numFmtId="181" fontId="0" fillId="3" borderId="0" xfId="0" applyNumberFormat="1" applyFill="1" applyAlignment="1">
      <alignment horizontal="right" vertical="center"/>
    </xf>
    <xf numFmtId="5" fontId="14" fillId="2" borderId="37" xfId="3" applyNumberFormat="1" applyFont="1" applyFill="1" applyBorder="1" applyAlignment="1">
      <alignment horizontal="center" vertical="center"/>
    </xf>
    <xf numFmtId="5" fontId="14" fillId="2" borderId="41" xfId="3" applyNumberFormat="1" applyFont="1" applyFill="1" applyBorder="1" applyAlignment="1">
      <alignment horizontal="center" vertical="center"/>
    </xf>
    <xf numFmtId="0" fontId="14" fillId="2" borderId="37" xfId="3" applyFont="1" applyFill="1" applyBorder="1" applyAlignment="1">
      <alignment horizontal="center"/>
    </xf>
    <xf numFmtId="0" fontId="14" fillId="2" borderId="41" xfId="3" applyFont="1" applyFill="1" applyBorder="1" applyAlignment="1">
      <alignment horizontal="center"/>
    </xf>
    <xf numFmtId="0" fontId="14" fillId="2" borderId="52" xfId="3" applyFont="1" applyFill="1" applyBorder="1" applyAlignment="1">
      <alignment horizontal="center"/>
    </xf>
    <xf numFmtId="5" fontId="14" fillId="2" borderId="37" xfId="3" applyNumberFormat="1" applyFont="1" applyFill="1" applyBorder="1" applyAlignment="1">
      <alignment horizontal="center"/>
    </xf>
    <xf numFmtId="5" fontId="14" fillId="2" borderId="41" xfId="3" applyNumberFormat="1" applyFont="1" applyFill="1" applyBorder="1" applyAlignment="1">
      <alignment horizontal="center"/>
    </xf>
    <xf numFmtId="5" fontId="14" fillId="2" borderId="52" xfId="3" applyNumberFormat="1" applyFont="1" applyFill="1" applyBorder="1" applyAlignment="1">
      <alignment horizontal="center"/>
    </xf>
    <xf numFmtId="0" fontId="14" fillId="2" borderId="45" xfId="3" applyFont="1" applyFill="1" applyBorder="1" applyAlignment="1">
      <alignment horizontal="center"/>
    </xf>
    <xf numFmtId="5" fontId="14" fillId="2" borderId="45" xfId="3" applyNumberFormat="1" applyFont="1" applyFill="1" applyBorder="1" applyAlignment="1">
      <alignment horizontal="center"/>
    </xf>
    <xf numFmtId="0" fontId="26" fillId="2" borderId="73" xfId="3" applyNumberFormat="1" applyFont="1" applyFill="1" applyBorder="1" applyAlignment="1">
      <alignment horizontal="center" vertical="center"/>
    </xf>
    <xf numFmtId="180" fontId="27" fillId="2" borderId="6" xfId="0" applyNumberFormat="1" applyFont="1" applyFill="1" applyBorder="1" applyAlignment="1">
      <alignment horizontal="center" vertical="center"/>
    </xf>
    <xf numFmtId="180" fontId="26" fillId="2" borderId="8" xfId="3" applyNumberFormat="1" applyFont="1" applyFill="1" applyBorder="1" applyAlignment="1">
      <alignment horizontal="center" vertical="center"/>
    </xf>
    <xf numFmtId="179" fontId="26" fillId="2" borderId="65" xfId="3" applyNumberFormat="1" applyFont="1" applyFill="1" applyBorder="1" applyAlignment="1">
      <alignment horizontal="center" vertical="center"/>
    </xf>
    <xf numFmtId="0" fontId="26" fillId="2" borderId="2" xfId="3" applyNumberFormat="1" applyFont="1" applyFill="1" applyBorder="1" applyAlignment="1">
      <alignment horizontal="center" vertical="center"/>
    </xf>
    <xf numFmtId="180" fontId="27" fillId="2" borderId="10" xfId="0" applyNumberFormat="1" applyFont="1" applyFill="1" applyBorder="1" applyAlignment="1">
      <alignment horizontal="center" vertical="center"/>
    </xf>
    <xf numFmtId="180" fontId="26" fillId="2" borderId="1" xfId="3" applyNumberFormat="1" applyFont="1" applyFill="1" applyBorder="1" applyAlignment="1">
      <alignment horizontal="center" vertical="center"/>
    </xf>
    <xf numFmtId="179" fontId="26" fillId="2" borderId="17" xfId="3" applyNumberFormat="1" applyFont="1" applyFill="1" applyBorder="1" applyAlignment="1">
      <alignment horizontal="center" vertical="center"/>
    </xf>
    <xf numFmtId="0" fontId="26" fillId="2" borderId="9" xfId="3" applyNumberFormat="1" applyFont="1" applyFill="1" applyBorder="1" applyAlignment="1">
      <alignment horizontal="center" vertical="center"/>
    </xf>
    <xf numFmtId="179" fontId="26" fillId="2" borderId="17" xfId="3" applyNumberFormat="1" applyFont="1" applyFill="1" applyBorder="1" applyAlignment="1">
      <alignment horizontal="center"/>
    </xf>
    <xf numFmtId="0" fontId="26" fillId="2" borderId="7" xfId="3" applyNumberFormat="1" applyFont="1" applyFill="1" applyBorder="1" applyAlignment="1">
      <alignment horizontal="center" vertical="center"/>
    </xf>
    <xf numFmtId="180" fontId="27" fillId="2" borderId="67" xfId="0" applyNumberFormat="1" applyFont="1" applyFill="1" applyBorder="1" applyAlignment="1">
      <alignment horizontal="center" vertical="center"/>
    </xf>
    <xf numFmtId="180" fontId="26" fillId="2" borderId="63" xfId="3" applyNumberFormat="1" applyFont="1" applyFill="1" applyBorder="1" applyAlignment="1">
      <alignment horizontal="center" vertical="center"/>
    </xf>
    <xf numFmtId="179" fontId="26" fillId="2" borderId="19" xfId="3" applyNumberFormat="1" applyFont="1" applyFill="1" applyBorder="1" applyAlignment="1">
      <alignment horizontal="center" vertical="center"/>
    </xf>
    <xf numFmtId="0" fontId="26" fillId="2" borderId="56" xfId="3" applyNumberFormat="1" applyFont="1" applyFill="1" applyBorder="1" applyAlignment="1">
      <alignment horizontal="center" vertical="center"/>
    </xf>
    <xf numFmtId="180" fontId="26" fillId="2" borderId="56" xfId="3" applyNumberFormat="1" applyFont="1" applyFill="1" applyBorder="1" applyAlignment="1">
      <alignment horizontal="center" vertical="center"/>
    </xf>
    <xf numFmtId="5" fontId="26" fillId="2" borderId="13" xfId="3" applyNumberFormat="1" applyFont="1" applyFill="1" applyBorder="1" applyAlignment="1">
      <alignment horizontal="center" vertical="center"/>
    </xf>
    <xf numFmtId="0" fontId="19" fillId="2" borderId="24" xfId="3" applyFont="1" applyFill="1" applyBorder="1" applyAlignment="1">
      <alignment horizontal="center"/>
    </xf>
    <xf numFmtId="7" fontId="3" fillId="3" borderId="0" xfId="0" applyNumberFormat="1" applyFont="1" applyFill="1" applyAlignment="1">
      <alignment vertical="center"/>
    </xf>
    <xf numFmtId="0" fontId="3" fillId="3" borderId="11" xfId="0" applyFont="1" applyFill="1" applyBorder="1" applyAlignment="1">
      <alignment horizontal="center" vertical="center"/>
    </xf>
    <xf numFmtId="0" fontId="11" fillId="3" borderId="11" xfId="0" applyFont="1" applyFill="1" applyBorder="1" applyAlignment="1">
      <alignment horizontal="center" vertical="center"/>
    </xf>
    <xf numFmtId="0" fontId="2" fillId="3" borderId="58" xfId="0" applyFont="1" applyFill="1" applyBorder="1" applyAlignment="1">
      <alignment horizontal="center" vertical="center"/>
    </xf>
    <xf numFmtId="0" fontId="3" fillId="3" borderId="58" xfId="0" applyFont="1" applyFill="1" applyBorder="1" applyAlignment="1">
      <alignment vertical="center"/>
    </xf>
    <xf numFmtId="0" fontId="2" fillId="3" borderId="1" xfId="0" applyFont="1" applyFill="1" applyBorder="1" applyAlignment="1">
      <alignment horizontal="center" vertical="center"/>
    </xf>
    <xf numFmtId="0" fontId="3" fillId="3" borderId="1" xfId="0" applyFont="1" applyFill="1" applyBorder="1" applyAlignment="1">
      <alignment vertical="center"/>
    </xf>
    <xf numFmtId="0" fontId="2" fillId="3" borderId="63" xfId="0" applyFont="1" applyFill="1" applyBorder="1" applyAlignment="1">
      <alignment horizontal="center" vertical="center"/>
    </xf>
    <xf numFmtId="0" fontId="3" fillId="3" borderId="63" xfId="0" applyFont="1" applyFill="1" applyBorder="1" applyAlignment="1">
      <alignment vertical="center"/>
    </xf>
    <xf numFmtId="0" fontId="3" fillId="3" borderId="0" xfId="0" applyFont="1" applyFill="1" applyBorder="1" applyAlignment="1">
      <alignment vertical="center"/>
    </xf>
    <xf numFmtId="0" fontId="3" fillId="3" borderId="72" xfId="0" applyFont="1" applyFill="1" applyBorder="1" applyAlignment="1">
      <alignment horizontal="right" vertical="center"/>
    </xf>
    <xf numFmtId="0" fontId="3" fillId="3" borderId="67" xfId="0" applyFont="1" applyFill="1" applyBorder="1" applyAlignment="1">
      <alignment horizontal="right" vertical="center"/>
    </xf>
    <xf numFmtId="0" fontId="4" fillId="3" borderId="35" xfId="0" applyFont="1" applyFill="1" applyBorder="1" applyAlignment="1">
      <alignment horizontal="center" vertical="center"/>
    </xf>
    <xf numFmtId="0" fontId="4" fillId="3" borderId="14" xfId="0" applyFont="1" applyFill="1" applyBorder="1" applyAlignment="1">
      <alignment horizontal="right" vertical="center"/>
    </xf>
    <xf numFmtId="0" fontId="4" fillId="3" borderId="16" xfId="0" applyFont="1" applyFill="1" applyBorder="1" applyAlignment="1">
      <alignment horizontal="right" vertical="center"/>
    </xf>
    <xf numFmtId="5" fontId="0" fillId="3" borderId="1" xfId="0" applyNumberFormat="1" applyFill="1" applyBorder="1" applyAlignment="1">
      <alignment horizontal="center" vertical="center"/>
    </xf>
    <xf numFmtId="5" fontId="2" fillId="3" borderId="1" xfId="0" applyNumberFormat="1" applyFont="1" applyFill="1" applyBorder="1" applyAlignment="1">
      <alignment vertical="center"/>
    </xf>
    <xf numFmtId="0" fontId="16" fillId="2" borderId="0" xfId="3" applyFont="1" applyFill="1" applyBorder="1" applyAlignment="1">
      <alignment vertical="center"/>
    </xf>
    <xf numFmtId="5" fontId="0" fillId="3" borderId="0" xfId="0" applyNumberFormat="1" applyFill="1" applyAlignment="1">
      <alignment vertical="center"/>
    </xf>
    <xf numFmtId="5" fontId="14" fillId="2" borderId="41" xfId="3" applyNumberFormat="1" applyFont="1" applyFill="1" applyBorder="1" applyAlignment="1">
      <alignment vertical="center"/>
    </xf>
    <xf numFmtId="5" fontId="14" fillId="2" borderId="11" xfId="3" applyNumberFormat="1" applyFont="1" applyFill="1" applyBorder="1" applyAlignment="1">
      <alignment vertical="center"/>
    </xf>
    <xf numFmtId="5" fontId="26" fillId="2" borderId="51" xfId="3" applyNumberFormat="1" applyFont="1" applyFill="1" applyBorder="1" applyAlignment="1"/>
    <xf numFmtId="0" fontId="19" fillId="2" borderId="29" xfId="3" applyFont="1" applyFill="1" applyBorder="1" applyAlignment="1">
      <alignment vertical="center"/>
    </xf>
    <xf numFmtId="5" fontId="14" fillId="2" borderId="27" xfId="3" applyNumberFormat="1" applyFont="1" applyFill="1" applyBorder="1" applyAlignment="1"/>
    <xf numFmtId="5" fontId="14" fillId="2" borderId="41" xfId="3" applyNumberFormat="1" applyFont="1" applyFill="1" applyBorder="1" applyAlignment="1"/>
    <xf numFmtId="5" fontId="14" fillId="2" borderId="11" xfId="3" applyNumberFormat="1" applyFont="1" applyFill="1" applyBorder="1" applyAlignment="1"/>
    <xf numFmtId="0" fontId="19" fillId="2" borderId="36" xfId="3" applyFont="1" applyFill="1" applyBorder="1" applyAlignment="1">
      <alignment vertical="center"/>
    </xf>
    <xf numFmtId="0" fontId="19" fillId="2" borderId="24" xfId="3" applyFont="1" applyFill="1" applyBorder="1" applyAlignment="1">
      <alignment vertical="center"/>
    </xf>
    <xf numFmtId="5" fontId="14" fillId="2" borderId="37" xfId="3" applyNumberFormat="1" applyFont="1" applyFill="1" applyBorder="1" applyAlignment="1"/>
    <xf numFmtId="0" fontId="2" fillId="3" borderId="11" xfId="0" applyFont="1" applyFill="1" applyBorder="1" applyAlignment="1">
      <alignment horizontal="center" vertical="center"/>
    </xf>
    <xf numFmtId="5" fontId="2" fillId="3" borderId="9" xfId="0" applyNumberFormat="1" applyFont="1" applyFill="1" applyBorder="1" applyAlignment="1">
      <alignment horizontal="center" vertical="center"/>
    </xf>
    <xf numFmtId="5" fontId="2" fillId="3" borderId="17" xfId="0" applyNumberFormat="1" applyFont="1" applyFill="1" applyBorder="1" applyAlignment="1">
      <alignment horizontal="center" vertical="center"/>
    </xf>
    <xf numFmtId="5" fontId="2" fillId="3" borderId="19" xfId="0" applyNumberFormat="1" applyFont="1" applyFill="1" applyBorder="1" applyAlignment="1">
      <alignment horizontal="center" vertical="center"/>
    </xf>
    <xf numFmtId="0" fontId="3" fillId="3" borderId="0" xfId="0" applyFont="1" applyFill="1" applyBorder="1" applyAlignment="1">
      <alignment horizontal="center" vertical="center"/>
    </xf>
    <xf numFmtId="0" fontId="31" fillId="3" borderId="1" xfId="0" applyFont="1" applyFill="1" applyBorder="1" applyAlignment="1">
      <alignment horizontal="right" vertical="center"/>
    </xf>
    <xf numFmtId="0" fontId="14" fillId="2" borderId="0" xfId="3" applyFont="1" applyFill="1" applyAlignment="1">
      <alignment horizontal="right" vertical="center" indent="1"/>
    </xf>
    <xf numFmtId="0" fontId="19" fillId="3" borderId="24" xfId="3" applyFont="1" applyFill="1" applyBorder="1" applyAlignment="1">
      <alignment horizontal="center"/>
    </xf>
    <xf numFmtId="10" fontId="26" fillId="2" borderId="8" xfId="3" applyNumberFormat="1" applyFont="1" applyFill="1" applyBorder="1" applyAlignment="1">
      <alignment vertical="center"/>
    </xf>
    <xf numFmtId="0" fontId="15" fillId="2" borderId="0" xfId="3" applyFont="1" applyFill="1" applyAlignment="1">
      <alignment horizontal="left"/>
    </xf>
    <xf numFmtId="0" fontId="14" fillId="2" borderId="0" xfId="3" applyFont="1" applyFill="1" applyBorder="1" applyAlignment="1">
      <alignment horizontal="center"/>
    </xf>
    <xf numFmtId="0" fontId="14" fillId="2" borderId="29" xfId="3" applyFont="1" applyFill="1" applyBorder="1" applyAlignment="1">
      <alignment horizontal="center"/>
    </xf>
    <xf numFmtId="0" fontId="14" fillId="2" borderId="34" xfId="3" applyFont="1" applyFill="1" applyBorder="1" applyAlignment="1">
      <alignment horizontal="center"/>
    </xf>
    <xf numFmtId="0" fontId="14" fillId="2" borderId="21" xfId="3" applyFont="1" applyFill="1" applyBorder="1" applyAlignment="1">
      <alignment horizontal="center"/>
    </xf>
    <xf numFmtId="0" fontId="14" fillId="2" borderId="5" xfId="3" applyFont="1" applyFill="1" applyBorder="1" applyAlignment="1">
      <alignment horizontal="center"/>
    </xf>
    <xf numFmtId="6" fontId="14" fillId="2" borderId="34" xfId="3" applyNumberFormat="1" applyFont="1" applyFill="1" applyBorder="1" applyAlignment="1">
      <alignment horizontal="center"/>
    </xf>
    <xf numFmtId="6" fontId="14" fillId="2" borderId="21" xfId="3" applyNumberFormat="1" applyFont="1" applyFill="1" applyBorder="1" applyAlignment="1">
      <alignment horizontal="center"/>
    </xf>
    <xf numFmtId="0" fontId="14" fillId="2" borderId="42" xfId="3" applyFont="1" applyFill="1" applyBorder="1" applyAlignment="1">
      <alignment horizontal="center"/>
    </xf>
    <xf numFmtId="0" fontId="14" fillId="2" borderId="43" xfId="3" applyFont="1" applyFill="1" applyBorder="1" applyAlignment="1">
      <alignment horizontal="center"/>
    </xf>
    <xf numFmtId="0" fontId="14" fillId="2" borderId="44" xfId="3" applyFont="1" applyFill="1" applyBorder="1" applyAlignment="1">
      <alignment horizontal="center"/>
    </xf>
    <xf numFmtId="0" fontId="14" fillId="2" borderId="46" xfId="3" applyFont="1" applyFill="1" applyBorder="1" applyAlignment="1">
      <alignment horizontal="center"/>
    </xf>
    <xf numFmtId="0" fontId="14" fillId="2" borderId="47" xfId="3" applyFont="1" applyFill="1" applyBorder="1" applyAlignment="1">
      <alignment horizontal="center"/>
    </xf>
    <xf numFmtId="0" fontId="14" fillId="2" borderId="48" xfId="3" applyFont="1" applyFill="1" applyBorder="1" applyAlignment="1">
      <alignment horizontal="center"/>
    </xf>
    <xf numFmtId="0" fontId="14" fillId="2" borderId="49" xfId="3" applyFont="1" applyFill="1" applyBorder="1" applyAlignment="1">
      <alignment horizontal="center" vertical="center"/>
    </xf>
    <xf numFmtId="0" fontId="14" fillId="2" borderId="50" xfId="3" applyFont="1" applyFill="1" applyBorder="1" applyAlignment="1">
      <alignment horizontal="center" vertical="center"/>
    </xf>
    <xf numFmtId="0" fontId="14" fillId="2" borderId="51" xfId="3" applyFont="1" applyFill="1" applyBorder="1" applyAlignment="1">
      <alignment horizontal="center" vertical="center"/>
    </xf>
    <xf numFmtId="0" fontId="14" fillId="2" borderId="38" xfId="3" applyFont="1" applyFill="1" applyBorder="1" applyAlignment="1">
      <alignment horizontal="center"/>
    </xf>
    <xf numFmtId="0" fontId="14" fillId="2" borderId="39" xfId="3" applyFont="1" applyFill="1" applyBorder="1" applyAlignment="1">
      <alignment horizontal="center"/>
    </xf>
    <xf numFmtId="0" fontId="14" fillId="2" borderId="40" xfId="3" applyFont="1" applyFill="1" applyBorder="1" applyAlignment="1">
      <alignment horizontal="center"/>
    </xf>
    <xf numFmtId="0" fontId="18" fillId="2" borderId="0" xfId="3" applyFont="1" applyFill="1" applyAlignment="1">
      <alignment horizontal="center"/>
    </xf>
    <xf numFmtId="0" fontId="19" fillId="2" borderId="35" xfId="3" applyFont="1" applyFill="1" applyBorder="1" applyAlignment="1">
      <alignment horizontal="center" vertical="center"/>
    </xf>
    <xf numFmtId="0" fontId="19" fillId="2" borderId="36" xfId="3" applyFont="1" applyFill="1" applyBorder="1" applyAlignment="1">
      <alignment horizontal="center" vertical="center"/>
    </xf>
    <xf numFmtId="0" fontId="19" fillId="2" borderId="24" xfId="3" applyFont="1" applyFill="1" applyBorder="1" applyAlignment="1">
      <alignment horizontal="center" vertical="center"/>
    </xf>
    <xf numFmtId="0" fontId="19" fillId="2" borderId="28" xfId="3" applyFont="1" applyFill="1" applyBorder="1" applyAlignment="1">
      <alignment horizontal="center" vertical="center"/>
    </xf>
    <xf numFmtId="0" fontId="19" fillId="2" borderId="0" xfId="3" applyFont="1" applyFill="1" applyBorder="1" applyAlignment="1">
      <alignment horizontal="center" vertical="center"/>
    </xf>
    <xf numFmtId="0" fontId="19" fillId="2" borderId="29" xfId="3" applyFont="1" applyFill="1" applyBorder="1" applyAlignment="1">
      <alignment horizontal="center" vertical="center"/>
    </xf>
    <xf numFmtId="0" fontId="19" fillId="2" borderId="33" xfId="3" applyFont="1" applyFill="1" applyBorder="1" applyAlignment="1">
      <alignment horizontal="center" vertical="center"/>
    </xf>
    <xf numFmtId="0" fontId="19" fillId="2" borderId="34" xfId="3" applyFont="1" applyFill="1" applyBorder="1" applyAlignment="1">
      <alignment horizontal="center" vertical="center"/>
    </xf>
    <xf numFmtId="0" fontId="19" fillId="2" borderId="21" xfId="3" applyFont="1" applyFill="1" applyBorder="1" applyAlignment="1">
      <alignment horizontal="center" vertical="center"/>
    </xf>
    <xf numFmtId="14" fontId="14" fillId="2" borderId="0" xfId="3" applyNumberFormat="1" applyFont="1" applyFill="1" applyAlignment="1">
      <alignment horizontal="left"/>
    </xf>
    <xf numFmtId="0" fontId="14" fillId="0" borderId="0" xfId="3" applyFont="1" applyFill="1" applyBorder="1" applyAlignment="1">
      <alignment horizontal="center"/>
    </xf>
    <xf numFmtId="0" fontId="14" fillId="0" borderId="29" xfId="3" applyFont="1" applyFill="1" applyBorder="1" applyAlignment="1">
      <alignment horizontal="center"/>
    </xf>
    <xf numFmtId="0" fontId="14" fillId="2" borderId="53" xfId="3" applyFont="1" applyFill="1" applyBorder="1" applyAlignment="1">
      <alignment horizontal="center"/>
    </xf>
    <xf numFmtId="0" fontId="14" fillId="2" borderId="54" xfId="3" applyFont="1" applyFill="1" applyBorder="1" applyAlignment="1">
      <alignment horizontal="center"/>
    </xf>
    <xf numFmtId="0" fontId="14" fillId="2" borderId="55" xfId="3" applyFont="1" applyFill="1" applyBorder="1" applyAlignment="1">
      <alignment horizontal="center"/>
    </xf>
    <xf numFmtId="0" fontId="19" fillId="2" borderId="33" xfId="3" applyFont="1" applyFill="1" applyBorder="1" applyAlignment="1">
      <alignment horizontal="center"/>
    </xf>
    <xf numFmtId="0" fontId="19" fillId="2" borderId="34" xfId="3" applyFont="1" applyFill="1" applyBorder="1" applyAlignment="1">
      <alignment horizontal="center"/>
    </xf>
    <xf numFmtId="0" fontId="19" fillId="2" borderId="21" xfId="3" applyFont="1" applyFill="1" applyBorder="1" applyAlignment="1">
      <alignment horizontal="center"/>
    </xf>
    <xf numFmtId="0" fontId="14" fillId="2" borderId="42" xfId="3" applyFont="1" applyFill="1" applyBorder="1" applyAlignment="1">
      <alignment horizontal="center" vertical="center"/>
    </xf>
    <xf numFmtId="0" fontId="14" fillId="2" borderId="43" xfId="3" applyFont="1" applyFill="1" applyBorder="1" applyAlignment="1">
      <alignment horizontal="center" vertical="center"/>
    </xf>
    <xf numFmtId="0" fontId="14" fillId="2" borderId="44" xfId="3" applyFont="1" applyFill="1" applyBorder="1" applyAlignment="1">
      <alignment horizontal="center" vertical="center"/>
    </xf>
    <xf numFmtId="0" fontId="26" fillId="2" borderId="49" xfId="3" applyFont="1" applyFill="1" applyBorder="1" applyAlignment="1">
      <alignment horizontal="center"/>
    </xf>
    <xf numFmtId="0" fontId="26" fillId="2" borderId="51" xfId="3" applyFont="1" applyFill="1" applyBorder="1" applyAlignment="1">
      <alignment horizontal="center"/>
    </xf>
    <xf numFmtId="0" fontId="14" fillId="2" borderId="46" xfId="3" applyFont="1" applyFill="1" applyBorder="1" applyAlignment="1">
      <alignment horizontal="center" vertical="center"/>
    </xf>
    <xf numFmtId="0" fontId="14" fillId="2" borderId="47" xfId="3" applyFont="1" applyFill="1" applyBorder="1" applyAlignment="1">
      <alignment horizontal="center" vertical="center"/>
    </xf>
    <xf numFmtId="0" fontId="14" fillId="2" borderId="48" xfId="3" applyFont="1" applyFill="1" applyBorder="1" applyAlignment="1">
      <alignment horizontal="center" vertical="center"/>
    </xf>
    <xf numFmtId="0" fontId="24" fillId="2" borderId="42" xfId="3" applyFont="1" applyFill="1" applyBorder="1" applyAlignment="1">
      <alignment horizontal="center" vertical="center"/>
    </xf>
    <xf numFmtId="0" fontId="24" fillId="2" borderId="43" xfId="3" applyFont="1" applyFill="1" applyBorder="1" applyAlignment="1">
      <alignment horizontal="center" vertical="center"/>
    </xf>
    <xf numFmtId="0" fontId="24" fillId="2" borderId="44" xfId="3" applyFont="1" applyFill="1" applyBorder="1" applyAlignment="1">
      <alignment horizontal="center" vertical="center"/>
    </xf>
    <xf numFmtId="0" fontId="14" fillId="2" borderId="38" xfId="3" applyFont="1" applyFill="1" applyBorder="1" applyAlignment="1">
      <alignment horizontal="center" vertical="center"/>
    </xf>
    <xf numFmtId="0" fontId="14" fillId="2" borderId="39" xfId="3" applyFont="1" applyFill="1" applyBorder="1" applyAlignment="1">
      <alignment horizontal="center" vertical="center"/>
    </xf>
    <xf numFmtId="0" fontId="14" fillId="2" borderId="40" xfId="3" applyFont="1" applyFill="1" applyBorder="1" applyAlignment="1">
      <alignment horizontal="center" vertical="center"/>
    </xf>
    <xf numFmtId="0" fontId="19" fillId="3" borderId="35" xfId="3" applyFont="1" applyFill="1" applyBorder="1" applyAlignment="1">
      <alignment horizontal="center" vertical="center"/>
    </xf>
    <xf numFmtId="0" fontId="19" fillId="3" borderId="36" xfId="3" applyFont="1" applyFill="1" applyBorder="1" applyAlignment="1">
      <alignment horizontal="center" vertical="center"/>
    </xf>
    <xf numFmtId="0" fontId="19" fillId="3" borderId="24" xfId="3" applyFont="1" applyFill="1" applyBorder="1" applyAlignment="1">
      <alignment horizontal="center" vertical="center"/>
    </xf>
    <xf numFmtId="0" fontId="19" fillId="3" borderId="28" xfId="3" applyFont="1" applyFill="1" applyBorder="1" applyAlignment="1">
      <alignment horizontal="center"/>
    </xf>
    <xf numFmtId="0" fontId="19" fillId="3" borderId="0" xfId="3" applyFont="1" applyFill="1" applyBorder="1" applyAlignment="1">
      <alignment horizontal="center"/>
    </xf>
    <xf numFmtId="0" fontId="19" fillId="3" borderId="29" xfId="3" applyFont="1" applyFill="1" applyBorder="1" applyAlignment="1">
      <alignment horizontal="center"/>
    </xf>
    <xf numFmtId="0" fontId="19" fillId="3" borderId="33" xfId="3" applyFont="1" applyFill="1" applyBorder="1" applyAlignment="1">
      <alignment horizontal="center"/>
    </xf>
    <xf numFmtId="0" fontId="19" fillId="3" borderId="34" xfId="3" applyFont="1" applyFill="1" applyBorder="1" applyAlignment="1">
      <alignment horizontal="center"/>
    </xf>
    <xf numFmtId="0" fontId="19" fillId="3" borderId="21" xfId="3" applyFont="1" applyFill="1" applyBorder="1" applyAlignment="1">
      <alignment horizontal="center"/>
    </xf>
    <xf numFmtId="0" fontId="26" fillId="2" borderId="32" xfId="3" applyFont="1" applyFill="1" applyBorder="1" applyAlignment="1">
      <alignment horizontal="right" vertical="center"/>
    </xf>
    <xf numFmtId="0" fontId="26" fillId="2" borderId="3" xfId="3" applyFont="1" applyFill="1" applyBorder="1" applyAlignment="1">
      <alignment horizontal="right" vertical="center"/>
    </xf>
    <xf numFmtId="0" fontId="26" fillId="2" borderId="4" xfId="3" applyFont="1" applyFill="1" applyBorder="1" applyAlignment="1">
      <alignment horizontal="right" vertical="center"/>
    </xf>
    <xf numFmtId="6" fontId="28" fillId="2" borderId="9" xfId="3" applyNumberFormat="1" applyFont="1" applyFill="1" applyBorder="1" applyAlignment="1">
      <alignment horizontal="right" vertical="center"/>
    </xf>
    <xf numFmtId="6" fontId="28" fillId="2" borderId="75" xfId="3" applyNumberFormat="1" applyFont="1" applyFill="1" applyBorder="1" applyAlignment="1">
      <alignment horizontal="right" vertical="center"/>
    </xf>
    <xf numFmtId="0" fontId="21" fillId="2" borderId="16" xfId="3" applyFont="1" applyFill="1" applyBorder="1" applyAlignment="1">
      <alignment horizontal="right" vertical="center"/>
    </xf>
    <xf numFmtId="0" fontId="21" fillId="2" borderId="1" xfId="3" applyFont="1" applyFill="1" applyBorder="1" applyAlignment="1">
      <alignment horizontal="right" vertical="center"/>
    </xf>
    <xf numFmtId="5" fontId="28" fillId="2" borderId="7" xfId="3" applyNumberFormat="1" applyFont="1" applyFill="1" applyBorder="1" applyAlignment="1">
      <alignment horizontal="right" vertical="center"/>
    </xf>
    <xf numFmtId="5" fontId="28" fillId="2" borderId="31" xfId="3" applyNumberFormat="1" applyFont="1" applyFill="1" applyBorder="1" applyAlignment="1">
      <alignment horizontal="right" vertical="center"/>
    </xf>
    <xf numFmtId="178" fontId="26" fillId="2" borderId="14" xfId="3" applyNumberFormat="1" applyFont="1" applyFill="1" applyBorder="1" applyAlignment="1">
      <alignment horizontal="right" vertical="center"/>
    </xf>
    <xf numFmtId="178" fontId="26" fillId="2" borderId="58" xfId="3" applyNumberFormat="1" applyFont="1" applyFill="1" applyBorder="1" applyAlignment="1">
      <alignment horizontal="right" vertical="center"/>
    </xf>
    <xf numFmtId="5" fontId="28" fillId="2" borderId="72" xfId="3" applyNumberFormat="1" applyFont="1" applyFill="1" applyBorder="1" applyAlignment="1">
      <alignment horizontal="right" vertical="center"/>
    </xf>
    <xf numFmtId="5" fontId="28" fillId="2" borderId="15" xfId="3" applyNumberFormat="1" applyFont="1" applyFill="1" applyBorder="1" applyAlignment="1">
      <alignment horizontal="right" vertical="center"/>
    </xf>
    <xf numFmtId="178" fontId="26" fillId="2" borderId="16" xfId="3" applyNumberFormat="1" applyFont="1" applyFill="1" applyBorder="1" applyAlignment="1">
      <alignment horizontal="right" vertical="center"/>
    </xf>
    <xf numFmtId="178" fontId="26" fillId="2" borderId="1" xfId="3" applyNumberFormat="1" applyFont="1" applyFill="1" applyBorder="1" applyAlignment="1">
      <alignment horizontal="right" vertical="center"/>
    </xf>
    <xf numFmtId="6" fontId="28" fillId="2" borderId="1" xfId="3" applyNumberFormat="1" applyFont="1" applyFill="1" applyBorder="1" applyAlignment="1">
      <alignment horizontal="right" vertical="center"/>
    </xf>
    <xf numFmtId="6" fontId="28" fillId="2" borderId="17" xfId="3" applyNumberFormat="1" applyFont="1" applyFill="1" applyBorder="1" applyAlignment="1">
      <alignment horizontal="right" vertical="center"/>
    </xf>
    <xf numFmtId="5" fontId="28" fillId="2" borderId="1" xfId="3" applyNumberFormat="1" applyFont="1" applyFill="1" applyBorder="1" applyAlignment="1">
      <alignment horizontal="right" vertical="center"/>
    </xf>
    <xf numFmtId="5" fontId="28" fillId="2" borderId="17" xfId="3" applyNumberFormat="1" applyFont="1" applyFill="1" applyBorder="1" applyAlignment="1">
      <alignment horizontal="right" vertical="center"/>
    </xf>
    <xf numFmtId="0" fontId="21" fillId="2" borderId="76" xfId="3" applyFont="1" applyFill="1" applyBorder="1" applyAlignment="1">
      <alignment horizontal="right" vertical="center"/>
    </xf>
    <xf numFmtId="0" fontId="21" fillId="2" borderId="77" xfId="3" applyFont="1" applyFill="1" applyBorder="1" applyAlignment="1">
      <alignment horizontal="right" vertical="center"/>
    </xf>
    <xf numFmtId="5" fontId="28" fillId="2" borderId="74" xfId="3" applyNumberFormat="1" applyFont="1" applyFill="1" applyBorder="1" applyAlignment="1">
      <alignment horizontal="right" vertical="center"/>
    </xf>
    <xf numFmtId="5" fontId="28" fillId="2" borderId="21" xfId="3" applyNumberFormat="1" applyFont="1" applyFill="1" applyBorder="1" applyAlignment="1">
      <alignment horizontal="right" vertical="center"/>
    </xf>
    <xf numFmtId="178" fontId="17" fillId="2" borderId="30" xfId="3" applyNumberFormat="1" applyFont="1" applyFill="1" applyBorder="1" applyAlignment="1">
      <alignment horizontal="right" vertical="center"/>
    </xf>
    <xf numFmtId="178" fontId="17" fillId="2" borderId="6" xfId="3" applyNumberFormat="1" applyFont="1" applyFill="1" applyBorder="1" applyAlignment="1">
      <alignment horizontal="right" vertical="center"/>
    </xf>
    <xf numFmtId="5" fontId="28" fillId="2" borderId="9" xfId="3" applyNumberFormat="1" applyFont="1" applyFill="1" applyBorder="1" applyAlignment="1">
      <alignment horizontal="right" vertical="center"/>
    </xf>
    <xf numFmtId="5" fontId="28" fillId="2" borderId="75" xfId="3" applyNumberFormat="1" applyFont="1" applyFill="1" applyBorder="1" applyAlignment="1">
      <alignment horizontal="right" vertical="center"/>
    </xf>
    <xf numFmtId="0" fontId="26" fillId="2" borderId="16" xfId="3" applyFont="1" applyFill="1" applyBorder="1" applyAlignment="1">
      <alignment horizontal="right" vertical="center"/>
    </xf>
    <xf numFmtId="0" fontId="26" fillId="2" borderId="1" xfId="3" applyFont="1" applyFill="1" applyBorder="1" applyAlignment="1">
      <alignment horizontal="right" vertical="center"/>
    </xf>
    <xf numFmtId="0" fontId="35" fillId="2" borderId="0" xfId="3" applyFont="1" applyFill="1" applyBorder="1" applyAlignment="1">
      <alignment horizontal="center" vertical="top" wrapText="1"/>
    </xf>
    <xf numFmtId="0" fontId="19" fillId="2" borderId="64" xfId="3" applyFont="1" applyFill="1" applyBorder="1" applyAlignment="1">
      <alignment horizontal="center" vertical="center"/>
    </xf>
    <xf numFmtId="0" fontId="19" fillId="2" borderId="8" xfId="3" applyFont="1" applyFill="1" applyBorder="1" applyAlignment="1">
      <alignment horizontal="center" vertical="center"/>
    </xf>
    <xf numFmtId="0" fontId="26" fillId="2" borderId="9" xfId="3" applyNumberFormat="1" applyFont="1" applyFill="1" applyBorder="1" applyAlignment="1">
      <alignment horizontal="center" vertical="center"/>
    </xf>
    <xf numFmtId="0" fontId="26" fillId="2" borderId="10" xfId="3" applyNumberFormat="1" applyFont="1" applyFill="1" applyBorder="1" applyAlignment="1">
      <alignment horizontal="center" vertical="center"/>
    </xf>
    <xf numFmtId="0" fontId="21" fillId="2" borderId="12" xfId="3" applyFont="1" applyFill="1" applyBorder="1" applyAlignment="1">
      <alignment horizontal="center" vertical="center"/>
    </xf>
    <xf numFmtId="0" fontId="21" fillId="2" borderId="56" xfId="3" applyFont="1" applyFill="1" applyBorder="1" applyAlignment="1">
      <alignment horizontal="center" vertical="center"/>
    </xf>
    <xf numFmtId="0" fontId="26" fillId="4" borderId="59" xfId="3" applyNumberFormat="1" applyFont="1" applyFill="1" applyBorder="1" applyAlignment="1">
      <alignment horizontal="center" vertical="center"/>
    </xf>
    <xf numFmtId="0" fontId="26" fillId="4" borderId="50" xfId="3" applyNumberFormat="1" applyFont="1" applyFill="1" applyBorder="1" applyAlignment="1">
      <alignment horizontal="center" vertical="center"/>
    </xf>
    <xf numFmtId="0" fontId="26" fillId="4" borderId="60" xfId="3" applyNumberFormat="1" applyFont="1" applyFill="1" applyBorder="1" applyAlignment="1">
      <alignment horizontal="center" vertical="center"/>
    </xf>
    <xf numFmtId="0" fontId="25" fillId="2" borderId="0" xfId="3" applyFont="1" applyFill="1" applyAlignment="1">
      <alignment horizontal="center"/>
    </xf>
    <xf numFmtId="0" fontId="25" fillId="2" borderId="0" xfId="3" applyFont="1" applyFill="1" applyAlignment="1"/>
    <xf numFmtId="176" fontId="26" fillId="2" borderId="68" xfId="3" applyNumberFormat="1" applyFont="1" applyFill="1" applyBorder="1" applyAlignment="1">
      <alignment horizontal="center" vertical="center"/>
    </xf>
    <xf numFmtId="176" fontId="26" fillId="2" borderId="69" xfId="3" applyNumberFormat="1" applyFont="1" applyFill="1" applyBorder="1" applyAlignment="1">
      <alignment horizontal="center" vertical="center"/>
    </xf>
    <xf numFmtId="0" fontId="18" fillId="3" borderId="32" xfId="3" applyFont="1" applyFill="1" applyBorder="1" applyAlignment="1">
      <alignment horizontal="left" vertical="center"/>
    </xf>
    <xf numFmtId="0" fontId="18" fillId="3" borderId="4" xfId="3" applyFont="1" applyFill="1" applyBorder="1" applyAlignment="1">
      <alignment horizontal="left" vertical="center"/>
    </xf>
    <xf numFmtId="0" fontId="18" fillId="3" borderId="33" xfId="3" applyFont="1" applyFill="1" applyBorder="1" applyAlignment="1">
      <alignment horizontal="left" vertical="center"/>
    </xf>
    <xf numFmtId="0" fontId="18" fillId="3" borderId="34" xfId="3" applyFont="1" applyFill="1" applyBorder="1" applyAlignment="1">
      <alignment horizontal="left" vertical="center"/>
    </xf>
    <xf numFmtId="0" fontId="19" fillId="2" borderId="58" xfId="3" applyFont="1" applyFill="1" applyBorder="1" applyAlignment="1">
      <alignment horizontal="center" vertical="center" wrapText="1"/>
    </xf>
    <xf numFmtId="0" fontId="19" fillId="2" borderId="63" xfId="3" applyFont="1" applyFill="1" applyBorder="1" applyAlignment="1">
      <alignment horizontal="center" vertical="center"/>
    </xf>
    <xf numFmtId="0" fontId="19" fillId="2" borderId="15" xfId="3" applyFont="1" applyFill="1" applyBorder="1" applyAlignment="1">
      <alignment horizontal="center" vertical="center" wrapText="1"/>
    </xf>
    <xf numFmtId="0" fontId="19" fillId="2" borderId="19" xfId="3" applyFont="1" applyFill="1" applyBorder="1" applyAlignment="1">
      <alignment horizontal="center" vertical="center"/>
    </xf>
    <xf numFmtId="0" fontId="19" fillId="3" borderId="63" xfId="3" applyFont="1" applyFill="1" applyBorder="1" applyAlignment="1">
      <alignment horizontal="center" vertical="center"/>
    </xf>
    <xf numFmtId="0" fontId="19" fillId="3" borderId="57" xfId="3" applyFont="1" applyFill="1" applyBorder="1" applyAlignment="1">
      <alignment horizontal="center" vertical="center"/>
    </xf>
    <xf numFmtId="0" fontId="19" fillId="3" borderId="67" xfId="3" applyFont="1" applyFill="1" applyBorder="1" applyAlignment="1">
      <alignment horizontal="center" vertical="center"/>
    </xf>
    <xf numFmtId="0" fontId="26" fillId="2" borderId="68" xfId="3" applyNumberFormat="1" applyFont="1" applyFill="1" applyBorder="1" applyAlignment="1">
      <alignment horizontal="center" vertical="center"/>
    </xf>
    <xf numFmtId="0" fontId="26" fillId="2" borderId="72" xfId="3" applyNumberFormat="1" applyFont="1" applyFill="1" applyBorder="1" applyAlignment="1">
      <alignment horizontal="center" vertical="center"/>
    </xf>
    <xf numFmtId="0" fontId="19" fillId="2" borderId="0" xfId="3" applyFont="1" applyFill="1" applyBorder="1" applyAlignment="1">
      <alignment vertical="center"/>
    </xf>
    <xf numFmtId="0" fontId="19" fillId="2" borderId="25" xfId="3" applyFont="1" applyFill="1" applyBorder="1" applyAlignment="1">
      <alignment horizontal="center" vertical="center"/>
    </xf>
    <xf numFmtId="0" fontId="19" fillId="2" borderId="61" xfId="3" applyFont="1" applyFill="1" applyBorder="1" applyAlignment="1">
      <alignment horizontal="center" vertical="center"/>
    </xf>
    <xf numFmtId="0" fontId="19" fillId="2" borderId="62" xfId="3" applyFont="1" applyFill="1" applyBorder="1" applyAlignment="1">
      <alignment horizontal="center" vertical="center"/>
    </xf>
    <xf numFmtId="0" fontId="19" fillId="3" borderId="71" xfId="3" applyFont="1" applyFill="1" applyBorder="1" applyAlignment="1">
      <alignment horizontal="center" vertical="center" wrapText="1"/>
    </xf>
    <xf numFmtId="0" fontId="19" fillId="3" borderId="57" xfId="3" applyFont="1" applyFill="1" applyBorder="1" applyAlignment="1">
      <alignment horizontal="center" vertical="center" wrapText="1"/>
    </xf>
    <xf numFmtId="0" fontId="19" fillId="3" borderId="72" xfId="3" applyFont="1" applyFill="1" applyBorder="1" applyAlignment="1">
      <alignment horizontal="center" vertical="center"/>
    </xf>
    <xf numFmtId="0" fontId="19" fillId="3" borderId="58" xfId="3" applyFont="1" applyFill="1" applyBorder="1" applyAlignment="1">
      <alignment horizontal="center" vertical="center"/>
    </xf>
    <xf numFmtId="0" fontId="18" fillId="3" borderId="2" xfId="3" applyFont="1" applyFill="1" applyBorder="1" applyAlignment="1">
      <alignment horizontal="center" vertical="center"/>
    </xf>
    <xf numFmtId="0" fontId="18" fillId="3" borderId="4" xfId="3" applyFont="1" applyFill="1" applyBorder="1" applyAlignment="1">
      <alignment horizontal="center" vertical="center"/>
    </xf>
    <xf numFmtId="177" fontId="18" fillId="2" borderId="9" xfId="3" applyNumberFormat="1" applyFont="1" applyFill="1" applyBorder="1" applyAlignment="1">
      <alignment horizontal="center" vertical="center"/>
    </xf>
    <xf numFmtId="177" fontId="18" fillId="2" borderId="78" xfId="3" applyNumberFormat="1" applyFont="1" applyFill="1" applyBorder="1" applyAlignment="1">
      <alignment horizontal="center" vertical="center"/>
    </xf>
    <xf numFmtId="177" fontId="18" fillId="2" borderId="10" xfId="3" applyNumberFormat="1" applyFont="1" applyFill="1" applyBorder="1" applyAlignment="1">
      <alignment horizontal="center" vertical="center"/>
    </xf>
    <xf numFmtId="177" fontId="29" fillId="0" borderId="2" xfId="3" applyNumberFormat="1" applyFont="1" applyFill="1" applyBorder="1" applyAlignment="1">
      <alignment horizontal="center" vertical="center"/>
    </xf>
    <xf numFmtId="177" fontId="29" fillId="0" borderId="3" xfId="3" applyNumberFormat="1" applyFont="1" applyFill="1" applyBorder="1" applyAlignment="1">
      <alignment horizontal="center" vertical="center"/>
    </xf>
    <xf numFmtId="177" fontId="29" fillId="0" borderId="74" xfId="3" applyNumberFormat="1" applyFont="1" applyFill="1" applyBorder="1" applyAlignment="1">
      <alignment horizontal="center" vertical="center"/>
    </xf>
    <xf numFmtId="177" fontId="29" fillId="0" borderId="34" xfId="3" applyNumberFormat="1" applyFont="1" applyFill="1" applyBorder="1" applyAlignment="1">
      <alignment horizontal="center" vertical="center"/>
    </xf>
    <xf numFmtId="0" fontId="17" fillId="0" borderId="63" xfId="3" applyFont="1" applyFill="1" applyBorder="1" applyAlignment="1">
      <alignment horizontal="center" vertical="center"/>
    </xf>
    <xf numFmtId="0" fontId="16" fillId="4" borderId="68" xfId="3" applyFont="1" applyFill="1" applyBorder="1" applyAlignment="1">
      <alignment horizontal="center" vertical="center"/>
    </xf>
    <xf numFmtId="0" fontId="16" fillId="4" borderId="69" xfId="3" applyFont="1" applyFill="1" applyBorder="1" applyAlignment="1">
      <alignment horizontal="center" vertical="center"/>
    </xf>
    <xf numFmtId="0" fontId="16" fillId="4" borderId="79" xfId="3" applyFont="1" applyFill="1" applyBorder="1" applyAlignment="1">
      <alignment horizontal="center" vertical="center"/>
    </xf>
    <xf numFmtId="176" fontId="26" fillId="2" borderId="72" xfId="3" applyNumberFormat="1" applyFont="1" applyFill="1" applyBorder="1" applyAlignment="1">
      <alignment horizontal="center" vertical="center"/>
    </xf>
    <xf numFmtId="0" fontId="16" fillId="2" borderId="28" xfId="3" applyFont="1" applyFill="1" applyBorder="1" applyAlignment="1"/>
    <xf numFmtId="0" fontId="17" fillId="2" borderId="34" xfId="3" applyFont="1" applyFill="1" applyBorder="1" applyAlignment="1">
      <alignment vertical="center"/>
    </xf>
    <xf numFmtId="0" fontId="18" fillId="3" borderId="74" xfId="3" applyFont="1" applyFill="1" applyBorder="1" applyAlignment="1">
      <alignment horizontal="center" vertical="center"/>
    </xf>
    <xf numFmtId="0" fontId="18" fillId="3" borderId="62" xfId="3" applyFont="1" applyFill="1" applyBorder="1" applyAlignment="1">
      <alignment horizontal="center" vertical="center"/>
    </xf>
    <xf numFmtId="177" fontId="16" fillId="2" borderId="0" xfId="3" applyNumberFormat="1" applyFont="1" applyFill="1" applyAlignment="1"/>
    <xf numFmtId="0" fontId="29" fillId="2" borderId="70" xfId="3" applyFont="1" applyFill="1" applyBorder="1" applyAlignment="1">
      <alignment horizontal="center" vertical="center"/>
    </xf>
    <xf numFmtId="0" fontId="29" fillId="2" borderId="67" xfId="3" applyFont="1" applyFill="1" applyBorder="1" applyAlignment="1">
      <alignment horizontal="center" vertical="center"/>
    </xf>
  </cellXfs>
  <cellStyles count="63">
    <cellStyle name="ハイパーリンク" xfId="1"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2" xfId="4" xr:uid="{00000000-0005-0000-0000-00001E000000}"/>
    <cellStyle name="標準" xfId="0" builtinId="0"/>
    <cellStyle name="標準 2" xfId="3" xr:uid="{00000000-0005-0000-0000-000020000000}"/>
    <cellStyle name="表示済みのハイパーリンク" xfId="2"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E7" lockText="1"/>
</file>

<file path=xl/ctrlProps/ctrlProp2.xml><?xml version="1.0" encoding="utf-8"?>
<formControlPr xmlns="http://schemas.microsoft.com/office/spreadsheetml/2009/9/main" objectType="CheckBox" fmlaLink="G7" lockText="1"/>
</file>

<file path=xl/ctrlProps/ctrlProp3.xml><?xml version="1.0" encoding="utf-8"?>
<formControlPr xmlns="http://schemas.microsoft.com/office/spreadsheetml/2009/9/main" objectType="CheckBox" fmlaLink="$K$6" lockText="1"/>
</file>

<file path=xl/ctrlProps/ctrlProp4.xml><?xml version="1.0" encoding="utf-8"?>
<formControlPr xmlns="http://schemas.microsoft.com/office/spreadsheetml/2009/9/main" objectType="CheckBox" fmlaLink="I7" lockText="1"/>
</file>

<file path=xl/drawings/drawing1.xml><?xml version="1.0" encoding="utf-8"?>
<xdr:wsDr xmlns:xdr="http://schemas.openxmlformats.org/drawingml/2006/spreadsheetDrawing" xmlns:a="http://schemas.openxmlformats.org/drawingml/2006/main">
  <xdr:oneCellAnchor>
    <xdr:from>
      <xdr:col>2</xdr:col>
      <xdr:colOff>163414</xdr:colOff>
      <xdr:row>5</xdr:row>
      <xdr:rowOff>211953</xdr:rowOff>
    </xdr:from>
    <xdr:ext cx="288000" cy="166059"/>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001614" y="178675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9</xdr:col>
      <xdr:colOff>192948</xdr:colOff>
      <xdr:row>5</xdr:row>
      <xdr:rowOff>234321</xdr:rowOff>
    </xdr:from>
    <xdr:ext cx="261818" cy="166059"/>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6479448" y="1809121"/>
          <a:ext cx="261818"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5</xdr:col>
      <xdr:colOff>704192</xdr:colOff>
      <xdr:row>8</xdr:row>
      <xdr:rowOff>74558</xdr:rowOff>
    </xdr:from>
    <xdr:ext cx="347367" cy="169282"/>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891892" y="2868558"/>
          <a:ext cx="347367" cy="169282"/>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3</xdr:col>
      <xdr:colOff>246993</xdr:colOff>
      <xdr:row>9</xdr:row>
      <xdr:rowOff>112658</xdr:rowOff>
    </xdr:from>
    <xdr:ext cx="288000" cy="166059"/>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872593" y="3211458"/>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2</xdr:col>
      <xdr:colOff>165100</xdr:colOff>
      <xdr:row>4</xdr:row>
      <xdr:rowOff>63500</xdr:rowOff>
    </xdr:from>
    <xdr:ext cx="288000" cy="166059"/>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003300" y="1333500"/>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4</xdr:col>
          <xdr:colOff>276225</xdr:colOff>
          <xdr:row>5</xdr:row>
          <xdr:rowOff>219075</xdr:rowOff>
        </xdr:from>
        <xdr:to>
          <xdr:col>4</xdr:col>
          <xdr:colOff>657225</xdr:colOff>
          <xdr:row>7</xdr:row>
          <xdr:rowOff>114300</xdr:rowOff>
        </xdr:to>
        <xdr:sp macro="" textlink="">
          <xdr:nvSpPr>
            <xdr:cNvPr id="2049" name="Check Box 2"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5</xdr:row>
          <xdr:rowOff>228600</xdr:rowOff>
        </xdr:from>
        <xdr:to>
          <xdr:col>6</xdr:col>
          <xdr:colOff>647700</xdr:colOff>
          <xdr:row>7</xdr:row>
          <xdr:rowOff>104775</xdr:rowOff>
        </xdr:to>
        <xdr:sp macro="" textlink="">
          <xdr:nvSpPr>
            <xdr:cNvPr id="2050" name="Check Box 3"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653303</xdr:colOff>
          <xdr:row>5</xdr:row>
          <xdr:rowOff>9525</xdr:rowOff>
        </xdr:from>
        <xdr:to>
          <xdr:col>12</xdr:col>
          <xdr:colOff>337297</xdr:colOff>
          <xdr:row>6</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2</xdr:col>
      <xdr:colOff>43793</xdr:colOff>
      <xdr:row>60</xdr:row>
      <xdr:rowOff>61858</xdr:rowOff>
    </xdr:from>
    <xdr:ext cx="288000" cy="166059"/>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869293" y="16457558"/>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8</xdr:col>
      <xdr:colOff>18393</xdr:colOff>
      <xdr:row>60</xdr:row>
      <xdr:rowOff>49158</xdr:rowOff>
    </xdr:from>
    <xdr:ext cx="288000" cy="166059"/>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5517493" y="16444858"/>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5</xdr:col>
      <xdr:colOff>94593</xdr:colOff>
      <xdr:row>71</xdr:row>
      <xdr:rowOff>163458</xdr:rowOff>
    </xdr:from>
    <xdr:ext cx="288000" cy="166059"/>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3282293" y="18527658"/>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7</xdr:col>
      <xdr:colOff>640693</xdr:colOff>
      <xdr:row>71</xdr:row>
      <xdr:rowOff>163458</xdr:rowOff>
    </xdr:from>
    <xdr:ext cx="288000" cy="166059"/>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5377793" y="18527658"/>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9</xdr:col>
      <xdr:colOff>272393</xdr:colOff>
      <xdr:row>71</xdr:row>
      <xdr:rowOff>163458</xdr:rowOff>
    </xdr:from>
    <xdr:ext cx="288000" cy="166059"/>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6558893" y="18527658"/>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10</xdr:col>
      <xdr:colOff>259693</xdr:colOff>
      <xdr:row>71</xdr:row>
      <xdr:rowOff>163458</xdr:rowOff>
    </xdr:from>
    <xdr:ext cx="288000" cy="166059"/>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7320893" y="18527658"/>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11</xdr:col>
      <xdr:colOff>56493</xdr:colOff>
      <xdr:row>71</xdr:row>
      <xdr:rowOff>176158</xdr:rowOff>
    </xdr:from>
    <xdr:ext cx="288000" cy="166059"/>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7917793" y="18540358"/>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2</xdr:col>
      <xdr:colOff>43793</xdr:colOff>
      <xdr:row>52</xdr:row>
      <xdr:rowOff>23758</xdr:rowOff>
    </xdr:from>
    <xdr:ext cx="288000" cy="166059"/>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869293" y="14984358"/>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8</xdr:col>
      <xdr:colOff>31093</xdr:colOff>
      <xdr:row>52</xdr:row>
      <xdr:rowOff>49158</xdr:rowOff>
    </xdr:from>
    <xdr:ext cx="288000" cy="166059"/>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5530193" y="15009758"/>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oneCellAnchor>
        <xdr:from>
          <xdr:col>8</xdr:col>
          <xdr:colOff>257175</xdr:colOff>
          <xdr:row>5</xdr:row>
          <xdr:rowOff>228600</xdr:rowOff>
        </xdr:from>
        <xdr:ext cx="390525" cy="503704"/>
        <xdr:sp macro="" textlink="">
          <xdr:nvSpPr>
            <xdr:cNvPr id="2078" name="Check Box 3" hidden="1">
              <a:extLst>
                <a:ext uri="{63B3BB69-23CF-44E3-9099-C40C66FF867C}">
                  <a14:compatExt spid="_x0000_s2078"/>
                </a:ext>
                <a:ext uri="{FF2B5EF4-FFF2-40B4-BE49-F238E27FC236}">
                  <a16:creationId xmlns:a16="http://schemas.microsoft.com/office/drawing/2014/main" id="{1C5C046E-DEBE-4806-9ACE-FBB8E1D668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sheetPr>
  <dimension ref="A1:S229"/>
  <sheetViews>
    <sheetView tabSelected="1" zoomScale="85" zoomScaleNormal="85" workbookViewId="0">
      <selection activeCell="D11" sqref="D11"/>
    </sheetView>
  </sheetViews>
  <sheetFormatPr defaultColWidth="11.88671875" defaultRowHeight="16.5"/>
  <cols>
    <col min="1" max="1" width="0.44140625" style="23" customWidth="1"/>
    <col min="2" max="4" width="8.88671875" style="23" customWidth="1"/>
    <col min="5" max="10" width="8.6640625" style="23" customWidth="1"/>
    <col min="11" max="12" width="9" style="23" customWidth="1"/>
    <col min="13" max="13" width="12.109375" style="23" customWidth="1"/>
    <col min="14" max="16384" width="11.88671875" style="23"/>
  </cols>
  <sheetData>
    <row r="1" spans="2:19" ht="37.5">
      <c r="B1" s="289" t="s">
        <v>91</v>
      </c>
      <c r="C1" s="289"/>
      <c r="D1" s="289"/>
      <c r="E1" s="290"/>
      <c r="F1" s="290"/>
      <c r="G1" s="290"/>
      <c r="H1" s="290"/>
      <c r="I1" s="290"/>
      <c r="J1" s="290"/>
      <c r="K1" s="290"/>
      <c r="L1" s="290"/>
      <c r="M1" s="290"/>
    </row>
    <row r="2" spans="2:19" ht="24.75" customHeight="1">
      <c r="B2" s="188" t="s">
        <v>92</v>
      </c>
      <c r="C2" s="24"/>
      <c r="D2" s="24"/>
      <c r="E2" s="25"/>
      <c r="F2" s="25"/>
      <c r="G2" s="25"/>
      <c r="H2" s="25"/>
      <c r="I2" s="25"/>
      <c r="J2" s="25"/>
      <c r="K2" s="25"/>
      <c r="L2" s="25"/>
      <c r="M2" s="25"/>
    </row>
    <row r="3" spans="2:19" ht="24.75" customHeight="1">
      <c r="B3" s="26" t="s">
        <v>60</v>
      </c>
      <c r="C3" s="27"/>
      <c r="D3" s="24"/>
      <c r="E3" s="25"/>
      <c r="F3" s="25"/>
      <c r="G3" s="25"/>
      <c r="H3" s="25"/>
      <c r="I3" s="25"/>
      <c r="J3" s="25"/>
      <c r="K3" s="88"/>
      <c r="L3" s="25"/>
      <c r="M3" s="25"/>
    </row>
    <row r="4" spans="2:19" ht="24.75" customHeight="1" thickBot="1">
      <c r="B4" s="26" t="s">
        <v>59</v>
      </c>
      <c r="C4" s="27"/>
      <c r="D4" s="27"/>
    </row>
    <row r="5" spans="2:19" s="28" customFormat="1" ht="24.75" customHeight="1">
      <c r="B5" s="100" t="s">
        <v>34</v>
      </c>
      <c r="C5" s="99"/>
      <c r="D5" s="291">
        <v>44166</v>
      </c>
      <c r="E5" s="292"/>
      <c r="F5" s="292"/>
      <c r="G5" s="292"/>
      <c r="H5" s="292"/>
      <c r="I5" s="327"/>
      <c r="J5" s="324"/>
      <c r="K5" s="325"/>
      <c r="L5" s="325"/>
      <c r="M5" s="326"/>
    </row>
    <row r="6" spans="2:19" s="28" customFormat="1" ht="24.75" customHeight="1">
      <c r="B6" s="293" t="s">
        <v>35</v>
      </c>
      <c r="C6" s="294"/>
      <c r="D6" s="316" t="s">
        <v>96</v>
      </c>
      <c r="E6" s="317"/>
      <c r="F6" s="317"/>
      <c r="G6" s="317"/>
      <c r="H6" s="317"/>
      <c r="I6" s="318"/>
      <c r="J6" s="314" t="s">
        <v>36</v>
      </c>
      <c r="K6" s="315" t="b">
        <v>0</v>
      </c>
      <c r="L6" s="319"/>
      <c r="M6" s="320"/>
      <c r="N6" s="328"/>
    </row>
    <row r="7" spans="2:19" s="28" customFormat="1" ht="24.75" customHeight="1" thickBot="1">
      <c r="B7" s="295"/>
      <c r="C7" s="296"/>
      <c r="D7" s="87" t="s">
        <v>37</v>
      </c>
      <c r="E7" s="333" t="b">
        <v>1</v>
      </c>
      <c r="F7" s="87" t="s">
        <v>94</v>
      </c>
      <c r="G7" s="334" t="b">
        <v>0</v>
      </c>
      <c r="H7" s="323" t="s">
        <v>93</v>
      </c>
      <c r="I7" s="334" t="b">
        <v>0</v>
      </c>
      <c r="J7" s="330"/>
      <c r="K7" s="331"/>
      <c r="L7" s="321"/>
      <c r="M7" s="322"/>
      <c r="N7" s="328"/>
      <c r="S7" s="332"/>
    </row>
    <row r="8" spans="2:19" ht="24.75" customHeight="1" thickBot="1">
      <c r="B8" s="306" t="s">
        <v>38</v>
      </c>
      <c r="C8" s="306"/>
      <c r="D8" s="29"/>
      <c r="E8" s="29"/>
      <c r="F8" s="29"/>
      <c r="G8" s="29"/>
      <c r="H8" s="29"/>
      <c r="I8" s="29"/>
      <c r="J8" s="329"/>
      <c r="K8" s="29"/>
      <c r="L8" s="30"/>
      <c r="M8" s="167"/>
    </row>
    <row r="9" spans="2:19" ht="24.75" customHeight="1">
      <c r="B9" s="307" t="s">
        <v>39</v>
      </c>
      <c r="C9" s="308"/>
      <c r="D9" s="310" t="s">
        <v>51</v>
      </c>
      <c r="E9" s="312" t="s">
        <v>50</v>
      </c>
      <c r="F9" s="313"/>
      <c r="G9" s="313"/>
      <c r="H9" s="313"/>
      <c r="I9" s="313"/>
      <c r="J9" s="313"/>
      <c r="K9" s="297" t="s">
        <v>56</v>
      </c>
      <c r="L9" s="297" t="s">
        <v>57</v>
      </c>
      <c r="M9" s="299" t="s">
        <v>58</v>
      </c>
    </row>
    <row r="10" spans="2:19" s="32" customFormat="1" ht="27" customHeight="1" thickBot="1">
      <c r="B10" s="215"/>
      <c r="C10" s="309"/>
      <c r="D10" s="311"/>
      <c r="E10" s="301" t="s">
        <v>52</v>
      </c>
      <c r="F10" s="302"/>
      <c r="G10" s="303" t="s">
        <v>53</v>
      </c>
      <c r="H10" s="302"/>
      <c r="I10" s="303" t="s">
        <v>54</v>
      </c>
      <c r="J10" s="301"/>
      <c r="K10" s="298"/>
      <c r="L10" s="298"/>
      <c r="M10" s="300"/>
    </row>
    <row r="11" spans="2:19" ht="24.75" customHeight="1">
      <c r="B11" s="280">
        <f>IF(OR(F11="",E11="",G11="",I11=""),1,IF(((SMALL(E11:I11,1)+SMALL(E11:I11,2))*2)&gt;=330,"出荷できない胴回りです",IF(MAX(E11:I11)&gt;=274,"出荷できない最長辺です",IF(D11&gt;=68,"出荷できない荷物です",1))))</f>
        <v>1</v>
      </c>
      <c r="C11" s="281"/>
      <c r="D11" s="132">
        <v>10</v>
      </c>
      <c r="E11" s="304"/>
      <c r="F11" s="305"/>
      <c r="G11" s="304"/>
      <c r="H11" s="305"/>
      <c r="I11" s="304"/>
      <c r="J11" s="305"/>
      <c r="K11" s="133">
        <f>ROUNDUP((E11*G11*I11)/5000,0)</f>
        <v>0</v>
      </c>
      <c r="L11" s="134">
        <f>ROUNDUP(MAX(D11,K11),0)</f>
        <v>10</v>
      </c>
      <c r="M11" s="135">
        <f>国際送料金額表!K2</f>
        <v>0</v>
      </c>
    </row>
    <row r="12" spans="2:19" ht="24.75" customHeight="1">
      <c r="B12" s="280">
        <f>IF(OR(F12="",E12="",G12="",I12=""),2,IF(((SMALL(E12:I12,1)+SMALL(E12:I12,2))*2)&gt;=330,"出荷できない胴回りです",IF(MAX(E12:I12)&gt;=274,"出荷できない最長辺です",IF(D12&gt;=68,"出荷できない荷物です",2))))</f>
        <v>2</v>
      </c>
      <c r="C12" s="281"/>
      <c r="D12" s="136"/>
      <c r="E12" s="282"/>
      <c r="F12" s="283"/>
      <c r="G12" s="282"/>
      <c r="H12" s="283"/>
      <c r="I12" s="282"/>
      <c r="J12" s="283"/>
      <c r="K12" s="137">
        <f t="shared" ref="K12:K30" si="0">ROUNDUP((E12*G12*I12)/5000,0)</f>
        <v>0</v>
      </c>
      <c r="L12" s="138">
        <f t="shared" ref="L12:L30" si="1">ROUNDUP(MAX(D12,K12),0)</f>
        <v>0</v>
      </c>
      <c r="M12" s="139">
        <f>国際送料金額表!K3</f>
        <v>0</v>
      </c>
    </row>
    <row r="13" spans="2:19" ht="24.75" customHeight="1">
      <c r="B13" s="280">
        <f>IF(OR(F13="",E13="",G13="",I13=""),3,IF(((SMALL(E13:I13,1)+SMALL(E13:I13,2))*2)&gt;=330,"出荷できない胴回りです",IF(MAX(E13:I13)&gt;=274,"出荷できない最長辺です",IF(D13&gt;=68,"出荷できない荷物です",3))))</f>
        <v>3</v>
      </c>
      <c r="C13" s="281"/>
      <c r="D13" s="140"/>
      <c r="E13" s="282"/>
      <c r="F13" s="283"/>
      <c r="G13" s="282"/>
      <c r="H13" s="283"/>
      <c r="I13" s="282"/>
      <c r="J13" s="283"/>
      <c r="K13" s="137">
        <f t="shared" si="0"/>
        <v>0</v>
      </c>
      <c r="L13" s="138">
        <f t="shared" si="1"/>
        <v>0</v>
      </c>
      <c r="M13" s="141">
        <f>国際送料金額表!K4</f>
        <v>0</v>
      </c>
    </row>
    <row r="14" spans="2:19" ht="24.75" customHeight="1">
      <c r="B14" s="280">
        <f>IF(OR(F14="",E14="",G14="",I14=""),4,IF(((SMALL(E14:I14,1)+SMALL(E14:I14,2))*2)&gt;=330,"出荷できない胴回りです",IF(MAX(E14:I14)&gt;=274,"出荷できない最長辺です",IF(D14&gt;=68,"出荷できない荷物です",4))))</f>
        <v>4</v>
      </c>
      <c r="C14" s="281"/>
      <c r="D14" s="140"/>
      <c r="E14" s="282"/>
      <c r="F14" s="283"/>
      <c r="G14" s="282"/>
      <c r="H14" s="283"/>
      <c r="I14" s="282"/>
      <c r="J14" s="283"/>
      <c r="K14" s="137">
        <f t="shared" si="0"/>
        <v>0</v>
      </c>
      <c r="L14" s="138">
        <f t="shared" si="1"/>
        <v>0</v>
      </c>
      <c r="M14" s="141">
        <f>国際送料金額表!K5</f>
        <v>0</v>
      </c>
    </row>
    <row r="15" spans="2:19" ht="24.75" customHeight="1">
      <c r="B15" s="280">
        <f>IF(OR(F15="",E15="",G15="",I15=""),5,IF(((SMALL(E15:I15,1)+SMALL(E15:I15,2))*2)&gt;=330,"出荷できない胴回りです",IF(MAX(E15:I15)&gt;=274,"出荷できない最長辺です",IF(D15&gt;=68,"出荷できない荷物です",5))))</f>
        <v>5</v>
      </c>
      <c r="C15" s="281"/>
      <c r="D15" s="140"/>
      <c r="E15" s="282"/>
      <c r="F15" s="283"/>
      <c r="G15" s="282"/>
      <c r="H15" s="283"/>
      <c r="I15" s="282"/>
      <c r="J15" s="283"/>
      <c r="K15" s="137">
        <f t="shared" si="0"/>
        <v>0</v>
      </c>
      <c r="L15" s="138">
        <f t="shared" si="1"/>
        <v>0</v>
      </c>
      <c r="M15" s="139">
        <f>国際送料金額表!K6</f>
        <v>0</v>
      </c>
    </row>
    <row r="16" spans="2:19" ht="24.75" customHeight="1">
      <c r="B16" s="280">
        <f>IF(OR(F16="",E16="",G16="",I16=""),6,IF(((SMALL(E16:I16,1)+SMALL(E16:I16,2))*2)&gt;=330,"出荷できない胴回りです",IF(MAX(E16:I16)&gt;=274,"出荷できない最長辺です",IF(D16&gt;=68,"出荷できない荷物です",6))))</f>
        <v>6</v>
      </c>
      <c r="C16" s="281"/>
      <c r="D16" s="140"/>
      <c r="E16" s="282"/>
      <c r="F16" s="283"/>
      <c r="G16" s="282"/>
      <c r="H16" s="283"/>
      <c r="I16" s="282"/>
      <c r="J16" s="283"/>
      <c r="K16" s="137">
        <f t="shared" si="0"/>
        <v>0</v>
      </c>
      <c r="L16" s="138">
        <f t="shared" si="1"/>
        <v>0</v>
      </c>
      <c r="M16" s="141">
        <f>国際送料金額表!K7</f>
        <v>0</v>
      </c>
    </row>
    <row r="17" spans="2:13" ht="24.75" customHeight="1">
      <c r="B17" s="280">
        <f>IF(OR(F17="",E17="",G17="",I17=""),7,IF(((SMALL(E17:I17,1)+SMALL(E17:I17,2))*2)&gt;=330,"出荷できない胴回りです",IF(MAX(E17:I17)&gt;=274,"出荷できない最長辺です",IF(D17&gt;=68,"出荷できない荷物です",7))))</f>
        <v>7</v>
      </c>
      <c r="C17" s="281"/>
      <c r="D17" s="140"/>
      <c r="E17" s="282"/>
      <c r="F17" s="283"/>
      <c r="G17" s="282"/>
      <c r="H17" s="283"/>
      <c r="I17" s="282"/>
      <c r="J17" s="283"/>
      <c r="K17" s="137">
        <f t="shared" si="0"/>
        <v>0</v>
      </c>
      <c r="L17" s="138">
        <f t="shared" si="1"/>
        <v>0</v>
      </c>
      <c r="M17" s="141">
        <f>国際送料金額表!K8</f>
        <v>0</v>
      </c>
    </row>
    <row r="18" spans="2:13" ht="24.75" customHeight="1">
      <c r="B18" s="280">
        <f>IF(OR(F18="",E18="",G18="",I18=""),8,IF(((SMALL(E18:I18,1)+SMALL(E18:I18,2))*2)&gt;=330,"出荷できない胴回りです",IF(MAX(E18:I18)&gt;=274,"出荷できない最長辺です",IF(D18&gt;=68,"出荷できない荷物です",8))))</f>
        <v>8</v>
      </c>
      <c r="C18" s="281"/>
      <c r="D18" s="140"/>
      <c r="E18" s="282"/>
      <c r="F18" s="283"/>
      <c r="G18" s="282"/>
      <c r="H18" s="283"/>
      <c r="I18" s="282"/>
      <c r="J18" s="283"/>
      <c r="K18" s="137">
        <f t="shared" si="0"/>
        <v>0</v>
      </c>
      <c r="L18" s="138">
        <f t="shared" si="1"/>
        <v>0</v>
      </c>
      <c r="M18" s="141">
        <f>国際送料金額表!K9</f>
        <v>0</v>
      </c>
    </row>
    <row r="19" spans="2:13" ht="24.75" customHeight="1">
      <c r="B19" s="280">
        <f>IF(OR(F19="",E19="",G19="",I19=""),9,IF(((SMALL(E19:I19,1)+SMALL(E19:I19,2))*2)&gt;=330,"出荷できない胴回りです",IF(MAX(E19:I19)&gt;=274,"出荷できない最長辺です",IF(D19&gt;=68,"出荷できない荷物です",9))))</f>
        <v>9</v>
      </c>
      <c r="C19" s="281"/>
      <c r="D19" s="140"/>
      <c r="E19" s="282"/>
      <c r="F19" s="283"/>
      <c r="G19" s="282"/>
      <c r="H19" s="283"/>
      <c r="I19" s="282"/>
      <c r="J19" s="283"/>
      <c r="K19" s="137">
        <f t="shared" si="0"/>
        <v>0</v>
      </c>
      <c r="L19" s="138">
        <f t="shared" si="1"/>
        <v>0</v>
      </c>
      <c r="M19" s="141">
        <f>国際送料金額表!K10</f>
        <v>0</v>
      </c>
    </row>
    <row r="20" spans="2:13" ht="24.75" customHeight="1">
      <c r="B20" s="280">
        <f>IF(OR(F20="",E20="",G20="",I20=""),10,IF(((SMALL(E20:I20,1)+SMALL(E20:I20,2))*2)&gt;=330,"出荷できない胴回りです",IF(MAX(E20:I20)&gt;=274,"出荷できない最長辺です",IF(D20&gt;=68,"出荷できない荷物です",10))))</f>
        <v>10</v>
      </c>
      <c r="C20" s="281"/>
      <c r="D20" s="140"/>
      <c r="E20" s="282"/>
      <c r="F20" s="283"/>
      <c r="G20" s="282"/>
      <c r="H20" s="283"/>
      <c r="I20" s="282"/>
      <c r="J20" s="283"/>
      <c r="K20" s="137">
        <f t="shared" si="0"/>
        <v>0</v>
      </c>
      <c r="L20" s="138">
        <f t="shared" si="1"/>
        <v>0</v>
      </c>
      <c r="M20" s="139">
        <f>国際送料金額表!K11</f>
        <v>0</v>
      </c>
    </row>
    <row r="21" spans="2:13" ht="24.75" customHeight="1">
      <c r="B21" s="280">
        <f>IF(OR(F21="",E21="",G21="",I21=""),11,IF(((SMALL(E21:I21,1)+SMALL(E21:I21,2))*2)&gt;=330,"出荷できない胴回りです",IF(MAX(E21:I21)&gt;=274,"出荷できない最長辺です",IF(D21&gt;=68,"出荷できない荷物です",11))))</f>
        <v>11</v>
      </c>
      <c r="C21" s="281"/>
      <c r="D21" s="140"/>
      <c r="E21" s="282"/>
      <c r="F21" s="283"/>
      <c r="G21" s="282"/>
      <c r="H21" s="283"/>
      <c r="I21" s="282"/>
      <c r="J21" s="283"/>
      <c r="K21" s="137">
        <f t="shared" si="0"/>
        <v>0</v>
      </c>
      <c r="L21" s="138">
        <f t="shared" si="1"/>
        <v>0</v>
      </c>
      <c r="M21" s="141">
        <f>国際送料金額表!K12</f>
        <v>0</v>
      </c>
    </row>
    <row r="22" spans="2:13" ht="24.75" customHeight="1">
      <c r="B22" s="280">
        <f>IF(OR(F22="",E22="",G22="",I22=""),12,IF(((SMALL(E22:I22,1)+SMALL(E22:I22,2))*2)&gt;=330,"出荷できない胴回りです",IF(MAX(E22:I22)&gt;=274,"出荷できない最長辺です",IF(D22&gt;=68,"出荷できない荷物です",12))))</f>
        <v>12</v>
      </c>
      <c r="C22" s="281"/>
      <c r="D22" s="140"/>
      <c r="E22" s="282"/>
      <c r="F22" s="283"/>
      <c r="G22" s="282"/>
      <c r="H22" s="283"/>
      <c r="I22" s="282"/>
      <c r="J22" s="283"/>
      <c r="K22" s="137">
        <f t="shared" si="0"/>
        <v>0</v>
      </c>
      <c r="L22" s="138">
        <f t="shared" si="1"/>
        <v>0</v>
      </c>
      <c r="M22" s="139">
        <f>国際送料金額表!K13</f>
        <v>0</v>
      </c>
    </row>
    <row r="23" spans="2:13" ht="24.75" customHeight="1">
      <c r="B23" s="280">
        <f>IF(OR(F23="",E23="",G23="",I23=""),13,IF(((SMALL(E23:I23,1)+SMALL(E23:I23,2))*2)&gt;=330,"出荷できない胴回りです",IF(MAX(E23:I23)&gt;=274,"出荷できない最長辺です",IF(D23&gt;=68,"出荷できない荷物です",13))))</f>
        <v>13</v>
      </c>
      <c r="C23" s="281"/>
      <c r="D23" s="140"/>
      <c r="E23" s="282"/>
      <c r="F23" s="283"/>
      <c r="G23" s="282"/>
      <c r="H23" s="283"/>
      <c r="I23" s="282"/>
      <c r="J23" s="283"/>
      <c r="K23" s="137">
        <f t="shared" si="0"/>
        <v>0</v>
      </c>
      <c r="L23" s="138">
        <f t="shared" si="1"/>
        <v>0</v>
      </c>
      <c r="M23" s="139">
        <f>国際送料金額表!K14</f>
        <v>0</v>
      </c>
    </row>
    <row r="24" spans="2:13" ht="24.75" customHeight="1">
      <c r="B24" s="280">
        <f>IF(OR(F24="",E24="",G24="",I24=""),14,IF(((SMALL(E24:I24,1)+SMALL(E24:I24,2))*2)&gt;=330,"出荷できない胴回りです",IF(MAX(E24:I24)&gt;=274,"出荷できない最長辺です",IF(D24&gt;=68,"出荷できない荷物です",14))))</f>
        <v>14</v>
      </c>
      <c r="C24" s="281"/>
      <c r="D24" s="140"/>
      <c r="E24" s="282"/>
      <c r="F24" s="283"/>
      <c r="G24" s="282"/>
      <c r="H24" s="283"/>
      <c r="I24" s="282"/>
      <c r="J24" s="283"/>
      <c r="K24" s="137">
        <f t="shared" si="0"/>
        <v>0</v>
      </c>
      <c r="L24" s="138">
        <f t="shared" si="1"/>
        <v>0</v>
      </c>
      <c r="M24" s="139">
        <f>国際送料金額表!K15</f>
        <v>0</v>
      </c>
    </row>
    <row r="25" spans="2:13" ht="24.75" customHeight="1">
      <c r="B25" s="280">
        <f>IF(OR(F25="",E25="",G25="",I25=""),15,IF(((SMALL(E25:I25,1)+SMALL(E25:I25,2))*2)&gt;=330,"出荷できない胴回りです",IF(MAX(E25:I25)&gt;=274,"出荷できない最長辺です",IF(D25&gt;=68,"出荷できない荷物です",15))))</f>
        <v>15</v>
      </c>
      <c r="C25" s="281"/>
      <c r="D25" s="140"/>
      <c r="E25" s="282"/>
      <c r="F25" s="283"/>
      <c r="G25" s="282"/>
      <c r="H25" s="283"/>
      <c r="I25" s="282"/>
      <c r="J25" s="283"/>
      <c r="K25" s="137">
        <f t="shared" si="0"/>
        <v>0</v>
      </c>
      <c r="L25" s="138">
        <f t="shared" si="1"/>
        <v>0</v>
      </c>
      <c r="M25" s="139">
        <f>国際送料金額表!K16</f>
        <v>0</v>
      </c>
    </row>
    <row r="26" spans="2:13" ht="24.75" customHeight="1">
      <c r="B26" s="280">
        <f>IF(OR(F26="",E26="",G26="",I26=""),16,IF(((SMALL(E26:I26,1)+SMALL(E26:I26,2))*2)&gt;=330,"出荷できない胴回りです",IF(MAX(E26:I26)&gt;=274,"出荷できない最長辺です",IF(D26&gt;=68,"出荷できない荷物です",16))))</f>
        <v>16</v>
      </c>
      <c r="C26" s="281"/>
      <c r="D26" s="140"/>
      <c r="E26" s="282"/>
      <c r="F26" s="283"/>
      <c r="G26" s="282"/>
      <c r="H26" s="283"/>
      <c r="I26" s="282"/>
      <c r="J26" s="283"/>
      <c r="K26" s="137">
        <f t="shared" si="0"/>
        <v>0</v>
      </c>
      <c r="L26" s="138">
        <f t="shared" si="1"/>
        <v>0</v>
      </c>
      <c r="M26" s="139">
        <f>国際送料金額表!K17</f>
        <v>0</v>
      </c>
    </row>
    <row r="27" spans="2:13" ht="24.75" customHeight="1">
      <c r="B27" s="280">
        <f>IF(OR(F27="",E27="",G27="",I27=""),17,IF(((SMALL(E27:I27,1)+SMALL(E27:I27,2))*2)&gt;=330,"出荷できない胴回りです",IF(MAX(E27:I27)&gt;=274,"出荷できない最長辺です",IF(D27&gt;=68,"出荷できない荷物です",17))))</f>
        <v>17</v>
      </c>
      <c r="C27" s="281"/>
      <c r="D27" s="140"/>
      <c r="E27" s="282"/>
      <c r="F27" s="283"/>
      <c r="G27" s="282"/>
      <c r="H27" s="283"/>
      <c r="I27" s="282"/>
      <c r="J27" s="283"/>
      <c r="K27" s="137">
        <f t="shared" si="0"/>
        <v>0</v>
      </c>
      <c r="L27" s="138">
        <f t="shared" si="1"/>
        <v>0</v>
      </c>
      <c r="M27" s="139">
        <f>国際送料金額表!K18</f>
        <v>0</v>
      </c>
    </row>
    <row r="28" spans="2:13" ht="24.75" customHeight="1">
      <c r="B28" s="280">
        <f>IF(OR(F28="",E28="",G28="",I28=""),18,IF(((SMALL(E28:I28,1)+SMALL(E28:I28,2))*2)&gt;=330,"出荷できない胴回りです",IF(MAX(E28:I28)&gt;=274,"出荷できない最長辺です",IF(D28&gt;=68,"出荷できない荷物です",18))))</f>
        <v>18</v>
      </c>
      <c r="C28" s="281"/>
      <c r="D28" s="140"/>
      <c r="E28" s="282"/>
      <c r="F28" s="283"/>
      <c r="G28" s="282"/>
      <c r="H28" s="283"/>
      <c r="I28" s="282"/>
      <c r="J28" s="283"/>
      <c r="K28" s="137">
        <f t="shared" si="0"/>
        <v>0</v>
      </c>
      <c r="L28" s="138">
        <f t="shared" si="1"/>
        <v>0</v>
      </c>
      <c r="M28" s="139">
        <f>国際送料金額表!K19</f>
        <v>0</v>
      </c>
    </row>
    <row r="29" spans="2:13" ht="24.75" customHeight="1">
      <c r="B29" s="280">
        <f>IF(OR(F29="",E29="",G29="",I29=""),19,IF(((SMALL(E29:I29,1)+SMALL(E29:I29,2))*2)&gt;=330,"出荷できない胴回りです",IF(MAX(E29:I29)&gt;=274,"出荷できない最長辺です",IF(D29&gt;=68,"出荷できない荷物です",19))))</f>
        <v>19</v>
      </c>
      <c r="C29" s="281"/>
      <c r="D29" s="142"/>
      <c r="E29" s="282"/>
      <c r="F29" s="283"/>
      <c r="G29" s="282"/>
      <c r="H29" s="283"/>
      <c r="I29" s="282"/>
      <c r="J29" s="283"/>
      <c r="K29" s="137">
        <f t="shared" si="0"/>
        <v>0</v>
      </c>
      <c r="L29" s="138">
        <f t="shared" si="1"/>
        <v>0</v>
      </c>
      <c r="M29" s="139">
        <f>国際送料金額表!K20</f>
        <v>0</v>
      </c>
    </row>
    <row r="30" spans="2:13" ht="24.75" customHeight="1" thickBot="1">
      <c r="B30" s="280">
        <f>IF(OR(F30="",E30="",G30="",I30=""),20,IF(((SMALL(E30:I30,1)+SMALL(E30:I30,2))*2)&gt;=330,"出荷できない胴回りです",IF(MAX(E30:I30)&gt;=274,"出荷できない最長辺です",IF(D30&gt;=68,"出荷できない荷物です",20))))</f>
        <v>20</v>
      </c>
      <c r="C30" s="281"/>
      <c r="D30" s="142"/>
      <c r="E30" s="282"/>
      <c r="F30" s="283"/>
      <c r="G30" s="282"/>
      <c r="H30" s="283"/>
      <c r="I30" s="282"/>
      <c r="J30" s="283"/>
      <c r="K30" s="143">
        <f t="shared" si="0"/>
        <v>0</v>
      </c>
      <c r="L30" s="144">
        <f t="shared" si="1"/>
        <v>0</v>
      </c>
      <c r="M30" s="145">
        <f>国際送料金額表!K21</f>
        <v>0</v>
      </c>
    </row>
    <row r="31" spans="2:13" ht="24.75" customHeight="1" thickBot="1">
      <c r="B31" s="284" t="s">
        <v>40</v>
      </c>
      <c r="C31" s="285"/>
      <c r="D31" s="146">
        <f>SUM(D11:D30)</f>
        <v>10</v>
      </c>
      <c r="E31" s="286"/>
      <c r="F31" s="287"/>
      <c r="G31" s="287"/>
      <c r="H31" s="287"/>
      <c r="I31" s="287"/>
      <c r="J31" s="288"/>
      <c r="K31" s="147">
        <f>SUM(K11:K30)</f>
        <v>0</v>
      </c>
      <c r="L31" s="147">
        <f>ROUNDUP(SUM(L11:L30),0)</f>
        <v>10</v>
      </c>
      <c r="M31" s="148">
        <f>SUM(M11:M30)</f>
        <v>0</v>
      </c>
    </row>
    <row r="32" spans="2:13" ht="24.75" customHeight="1" thickBot="1">
      <c r="B32" s="33"/>
      <c r="C32" s="34"/>
      <c r="D32" s="34"/>
      <c r="E32" s="34"/>
      <c r="F32" s="34"/>
      <c r="G32" s="34"/>
      <c r="H32" s="96"/>
      <c r="I32" s="96"/>
      <c r="J32" s="96"/>
      <c r="K32" s="35"/>
      <c r="L32" s="35"/>
      <c r="M32" s="167"/>
    </row>
    <row r="33" spans="1:13" ht="24.75" customHeight="1">
      <c r="B33" s="279" t="s">
        <v>89</v>
      </c>
      <c r="C33" s="279"/>
      <c r="D33" s="279"/>
      <c r="E33" s="279"/>
      <c r="F33" s="279"/>
      <c r="G33" s="279"/>
      <c r="H33" s="36"/>
      <c r="I33" s="259" t="s">
        <v>55</v>
      </c>
      <c r="J33" s="260"/>
      <c r="K33" s="260"/>
      <c r="L33" s="261">
        <f>国際送料金額表!B2</f>
        <v>11002</v>
      </c>
      <c r="M33" s="262"/>
    </row>
    <row r="34" spans="1:13" ht="24.75" customHeight="1">
      <c r="B34" s="279"/>
      <c r="C34" s="279"/>
      <c r="D34" s="279"/>
      <c r="E34" s="279"/>
      <c r="F34" s="279"/>
      <c r="G34" s="279"/>
      <c r="H34" s="36"/>
      <c r="I34" s="273" t="s">
        <v>86</v>
      </c>
      <c r="J34" s="274"/>
      <c r="K34" s="187">
        <v>0.1</v>
      </c>
      <c r="L34" s="275">
        <f>ROUND(L33*K34,1)</f>
        <v>1100.2</v>
      </c>
      <c r="M34" s="276"/>
    </row>
    <row r="35" spans="1:13" ht="24.75" customHeight="1">
      <c r="B35" s="279"/>
      <c r="C35" s="279"/>
      <c r="D35" s="279"/>
      <c r="E35" s="279"/>
      <c r="F35" s="279"/>
      <c r="G35" s="279"/>
      <c r="H35" s="36"/>
      <c r="I35" s="263" t="s">
        <v>41</v>
      </c>
      <c r="J35" s="264"/>
      <c r="K35" s="264"/>
      <c r="L35" s="265">
        <v>1500</v>
      </c>
      <c r="M35" s="266"/>
    </row>
    <row r="36" spans="1:13" ht="24.75" customHeight="1">
      <c r="B36" s="279"/>
      <c r="C36" s="279"/>
      <c r="D36" s="279"/>
      <c r="E36" s="279"/>
      <c r="F36" s="279"/>
      <c r="G36" s="279"/>
      <c r="H36" s="36"/>
      <c r="I36" s="263" t="s">
        <v>64</v>
      </c>
      <c r="J36" s="264"/>
      <c r="K36" s="264"/>
      <c r="L36" s="267">
        <f>M31</f>
        <v>0</v>
      </c>
      <c r="M36" s="268"/>
    </row>
    <row r="37" spans="1:13" ht="24.75" customHeight="1">
      <c r="B37" s="279"/>
      <c r="C37" s="279"/>
      <c r="D37" s="279"/>
      <c r="E37" s="279"/>
      <c r="F37" s="279"/>
      <c r="G37" s="279"/>
      <c r="H37" s="37"/>
      <c r="I37" s="250" t="s">
        <v>90</v>
      </c>
      <c r="J37" s="251"/>
      <c r="K37" s="252"/>
      <c r="L37" s="253">
        <f>国際送料金額表!P3</f>
        <v>0</v>
      </c>
      <c r="M37" s="254"/>
    </row>
    <row r="38" spans="1:13" ht="24.75" customHeight="1">
      <c r="B38" s="279"/>
      <c r="C38" s="279"/>
      <c r="D38" s="279"/>
      <c r="E38" s="279"/>
      <c r="F38" s="279"/>
      <c r="G38" s="279"/>
      <c r="H38" s="37"/>
      <c r="I38" s="277" t="s">
        <v>42</v>
      </c>
      <c r="J38" s="278"/>
      <c r="K38" s="278"/>
      <c r="L38" s="265">
        <f>ROUND((L33+L34+L35+L36+L37)*0.1,1)</f>
        <v>1360.2</v>
      </c>
      <c r="M38" s="266"/>
    </row>
    <row r="39" spans="1:13" ht="24.75" customHeight="1">
      <c r="B39" s="279"/>
      <c r="C39" s="279"/>
      <c r="D39" s="279"/>
      <c r="E39" s="279"/>
      <c r="F39" s="279"/>
      <c r="G39" s="279"/>
      <c r="H39" s="97"/>
      <c r="I39" s="255" t="s">
        <v>87</v>
      </c>
      <c r="J39" s="256"/>
      <c r="K39" s="256"/>
      <c r="L39" s="257">
        <f>L33+L34+L35+L36+L37+L38</f>
        <v>14962.400000000001</v>
      </c>
      <c r="M39" s="258"/>
    </row>
    <row r="40" spans="1:13" ht="24.75" customHeight="1" thickBot="1">
      <c r="B40" s="279"/>
      <c r="C40" s="279"/>
      <c r="D40" s="279"/>
      <c r="E40" s="279"/>
      <c r="F40" s="279"/>
      <c r="G40" s="279"/>
      <c r="H40" s="37"/>
      <c r="I40" s="269" t="s">
        <v>88</v>
      </c>
      <c r="J40" s="270"/>
      <c r="K40" s="270"/>
      <c r="L40" s="271">
        <f>ROUND(L39*1.2,1)</f>
        <v>17954.900000000001</v>
      </c>
      <c r="M40" s="272"/>
    </row>
    <row r="41" spans="1:13" ht="24.75" customHeight="1">
      <c r="B41" s="37"/>
      <c r="C41" s="37"/>
      <c r="D41" s="37"/>
      <c r="E41" s="37"/>
      <c r="F41" s="37"/>
      <c r="G41" s="37"/>
      <c r="H41" s="37"/>
      <c r="I41" s="37"/>
      <c r="J41" s="37"/>
      <c r="K41" s="37"/>
      <c r="L41" s="37"/>
      <c r="M41" s="98" t="s">
        <v>95</v>
      </c>
    </row>
    <row r="42" spans="1:13" ht="24.75" customHeight="1">
      <c r="B42" s="32"/>
      <c r="C42" s="32"/>
      <c r="D42" s="32"/>
      <c r="E42" s="32"/>
      <c r="F42" s="38"/>
      <c r="G42" s="38"/>
      <c r="H42" s="32"/>
      <c r="I42" s="32"/>
      <c r="J42" s="38"/>
      <c r="K42" s="38"/>
      <c r="L42" s="38"/>
      <c r="M42" s="39" t="s">
        <v>81</v>
      </c>
    </row>
    <row r="43" spans="1:13" ht="24.75" customHeight="1">
      <c r="J43" s="38"/>
      <c r="K43" s="38"/>
      <c r="L43" s="38"/>
      <c r="M43" s="185" t="s">
        <v>80</v>
      </c>
    </row>
    <row r="44" spans="1:13" ht="24.75" customHeight="1">
      <c r="A44" s="31"/>
      <c r="B44" s="40"/>
      <c r="C44" s="40"/>
      <c r="D44" s="40"/>
      <c r="E44" s="40"/>
      <c r="F44" s="31"/>
      <c r="G44" s="31"/>
      <c r="H44" s="31"/>
      <c r="I44" s="31"/>
      <c r="J44" s="31"/>
      <c r="K44" s="41"/>
      <c r="L44" s="41"/>
      <c r="M44" s="31"/>
    </row>
    <row r="45" spans="1:13">
      <c r="K45" s="39" t="s">
        <v>43</v>
      </c>
      <c r="L45" s="23" t="s">
        <v>85</v>
      </c>
    </row>
    <row r="46" spans="1:13">
      <c r="K46" s="39" t="s">
        <v>44</v>
      </c>
      <c r="L46" s="42" t="s">
        <v>45</v>
      </c>
    </row>
    <row r="48" spans="1:13">
      <c r="K48" s="39"/>
      <c r="L48" s="39"/>
    </row>
    <row r="49" spans="2:17" ht="17.25">
      <c r="B49" s="208" t="s">
        <v>17</v>
      </c>
      <c r="C49" s="208"/>
      <c r="D49" s="208"/>
      <c r="E49" s="208"/>
      <c r="F49" s="208"/>
      <c r="G49" s="208"/>
      <c r="H49" s="208"/>
      <c r="I49" s="208"/>
      <c r="J49" s="208"/>
      <c r="K49" s="208"/>
      <c r="L49" s="208"/>
      <c r="M49" s="208"/>
    </row>
    <row r="50" spans="2:17" ht="17.25" thickBot="1">
      <c r="K50" s="39" t="s">
        <v>18</v>
      </c>
      <c r="L50" s="218">
        <f>D5</f>
        <v>44166</v>
      </c>
      <c r="M50" s="218"/>
    </row>
    <row r="51" spans="2:17">
      <c r="B51" s="45" t="s">
        <v>5</v>
      </c>
      <c r="C51" s="46"/>
      <c r="D51" s="46"/>
      <c r="E51" s="46"/>
      <c r="F51" s="46"/>
      <c r="G51" s="47"/>
      <c r="H51" s="45" t="s">
        <v>20</v>
      </c>
      <c r="I51" s="46"/>
      <c r="J51" s="46"/>
      <c r="K51" s="62" t="s">
        <v>6</v>
      </c>
      <c r="L51" s="46"/>
      <c r="M51" s="47"/>
      <c r="Q51" s="44"/>
    </row>
    <row r="52" spans="2:17" ht="17.25" thickBot="1">
      <c r="B52" s="50"/>
      <c r="C52" s="193"/>
      <c r="D52" s="193"/>
      <c r="E52" s="193"/>
      <c r="F52" s="193"/>
      <c r="G52" s="51"/>
      <c r="H52" s="53"/>
      <c r="I52" s="191" t="str">
        <f>L45</f>
        <v>C0000-001</v>
      </c>
      <c r="J52" s="191"/>
      <c r="K52" s="191"/>
      <c r="L52" s="191"/>
      <c r="M52" s="56" t="str">
        <f>IF(E7=TRUE,"SALE",IF(G7=TRUE,"GIFT",IF(I7=TRUE,"SAMPLE",error)))</f>
        <v>SALE</v>
      </c>
    </row>
    <row r="53" spans="2:17">
      <c r="B53" s="45" t="s">
        <v>77</v>
      </c>
      <c r="C53" s="46"/>
      <c r="D53" s="46"/>
      <c r="E53" s="46"/>
      <c r="F53" s="46"/>
      <c r="G53" s="47"/>
      <c r="H53" s="45" t="s">
        <v>7</v>
      </c>
      <c r="I53" s="57"/>
      <c r="J53" s="46"/>
      <c r="K53" s="57"/>
      <c r="L53" s="46"/>
      <c r="M53" s="58"/>
    </row>
    <row r="54" spans="2:17">
      <c r="B54" s="48"/>
      <c r="C54" s="31"/>
      <c r="D54" s="31"/>
      <c r="E54" s="31"/>
      <c r="F54" s="31"/>
      <c r="G54" s="49"/>
      <c r="H54" s="48"/>
      <c r="I54" s="59"/>
      <c r="J54" s="31"/>
      <c r="K54" s="59"/>
      <c r="L54" s="31"/>
      <c r="M54" s="60"/>
    </row>
    <row r="55" spans="2:17">
      <c r="B55" s="101" t="s">
        <v>19</v>
      </c>
      <c r="C55" s="219"/>
      <c r="D55" s="219"/>
      <c r="E55" s="219"/>
      <c r="F55" s="219"/>
      <c r="G55" s="220"/>
      <c r="H55" s="101" t="s">
        <v>19</v>
      </c>
      <c r="I55" s="189"/>
      <c r="J55" s="189"/>
      <c r="K55" s="189"/>
      <c r="L55" s="189"/>
      <c r="M55" s="190"/>
    </row>
    <row r="56" spans="2:17">
      <c r="B56" s="101" t="s">
        <v>21</v>
      </c>
      <c r="C56" s="189"/>
      <c r="D56" s="189"/>
      <c r="E56" s="189"/>
      <c r="F56" s="189"/>
      <c r="G56" s="190"/>
      <c r="H56" s="101" t="s">
        <v>21</v>
      </c>
      <c r="I56" s="189"/>
      <c r="J56" s="189"/>
      <c r="K56" s="189"/>
      <c r="L56" s="189"/>
      <c r="M56" s="190"/>
    </row>
    <row r="57" spans="2:17">
      <c r="B57" s="52"/>
      <c r="C57" s="189"/>
      <c r="D57" s="189"/>
      <c r="E57" s="189"/>
      <c r="F57" s="189"/>
      <c r="G57" s="190"/>
      <c r="H57" s="52"/>
      <c r="I57" s="189"/>
      <c r="J57" s="189"/>
      <c r="K57" s="189"/>
      <c r="L57" s="189"/>
      <c r="M57" s="190"/>
    </row>
    <row r="58" spans="2:17">
      <c r="B58" s="52"/>
      <c r="C58" s="189"/>
      <c r="D58" s="189"/>
      <c r="E58" s="189"/>
      <c r="F58" s="189"/>
      <c r="G58" s="190"/>
      <c r="H58" s="52"/>
      <c r="I58" s="189"/>
      <c r="J58" s="189"/>
      <c r="K58" s="189"/>
      <c r="L58" s="189"/>
      <c r="M58" s="190"/>
    </row>
    <row r="59" spans="2:17">
      <c r="B59" s="52"/>
      <c r="C59" s="189"/>
      <c r="D59" s="189"/>
      <c r="E59" s="189"/>
      <c r="F59" s="189"/>
      <c r="G59" s="190"/>
      <c r="H59" s="52"/>
      <c r="I59" s="189"/>
      <c r="J59" s="189"/>
      <c r="K59" s="189"/>
      <c r="L59" s="189"/>
      <c r="M59" s="190"/>
    </row>
    <row r="60" spans="2:17" ht="17.25" thickBot="1">
      <c r="B60" s="102" t="s">
        <v>22</v>
      </c>
      <c r="C60" s="194"/>
      <c r="D60" s="194"/>
      <c r="E60" s="194"/>
      <c r="F60" s="194"/>
      <c r="G60" s="195"/>
      <c r="H60" s="102" t="s">
        <v>22</v>
      </c>
      <c r="I60" s="191"/>
      <c r="J60" s="191"/>
      <c r="K60" s="191"/>
      <c r="L60" s="191"/>
      <c r="M60" s="192"/>
    </row>
    <row r="61" spans="2:17">
      <c r="B61" s="45" t="s">
        <v>76</v>
      </c>
      <c r="C61" s="57"/>
      <c r="D61" s="46"/>
      <c r="E61" s="46"/>
      <c r="F61" s="46"/>
      <c r="G61" s="47"/>
      <c r="H61" s="45" t="s">
        <v>78</v>
      </c>
      <c r="I61" s="57"/>
      <c r="J61" s="46"/>
      <c r="K61" s="46"/>
      <c r="L61" s="46"/>
      <c r="M61" s="47"/>
    </row>
    <row r="62" spans="2:17">
      <c r="B62" s="61"/>
      <c r="C62" s="59"/>
      <c r="D62" s="31"/>
      <c r="E62" s="31"/>
      <c r="F62" s="31"/>
      <c r="G62" s="49"/>
      <c r="H62" s="61"/>
      <c r="I62" s="59"/>
      <c r="J62" s="31"/>
      <c r="K62" s="31"/>
      <c r="L62" s="31"/>
      <c r="M62" s="49"/>
    </row>
    <row r="63" spans="2:17">
      <c r="B63" s="101" t="s">
        <v>19</v>
      </c>
      <c r="C63" s="189"/>
      <c r="D63" s="189"/>
      <c r="E63" s="189"/>
      <c r="F63" s="189"/>
      <c r="G63" s="190"/>
      <c r="H63" s="101" t="s">
        <v>19</v>
      </c>
      <c r="I63" s="189"/>
      <c r="J63" s="189"/>
      <c r="K63" s="189"/>
      <c r="L63" s="189"/>
      <c r="M63" s="190"/>
    </row>
    <row r="64" spans="2:17">
      <c r="B64" s="101" t="s">
        <v>21</v>
      </c>
      <c r="C64" s="189"/>
      <c r="D64" s="189"/>
      <c r="E64" s="189"/>
      <c r="F64" s="189"/>
      <c r="G64" s="190"/>
      <c r="H64" s="101" t="s">
        <v>21</v>
      </c>
      <c r="I64" s="189"/>
      <c r="J64" s="189"/>
      <c r="K64" s="189"/>
      <c r="L64" s="189"/>
      <c r="M64" s="190"/>
    </row>
    <row r="65" spans="2:18">
      <c r="B65" s="52"/>
      <c r="C65" s="189"/>
      <c r="D65" s="189"/>
      <c r="E65" s="189"/>
      <c r="F65" s="189"/>
      <c r="G65" s="190"/>
      <c r="H65" s="52"/>
      <c r="I65" s="189"/>
      <c r="J65" s="189"/>
      <c r="K65" s="189"/>
      <c r="L65" s="189"/>
      <c r="M65" s="190"/>
    </row>
    <row r="66" spans="2:18">
      <c r="B66" s="52"/>
      <c r="C66" s="189"/>
      <c r="D66" s="189"/>
      <c r="E66" s="189"/>
      <c r="F66" s="189"/>
      <c r="G66" s="190"/>
      <c r="H66" s="52"/>
      <c r="I66" s="189"/>
      <c r="J66" s="189"/>
      <c r="K66" s="189"/>
      <c r="L66" s="189"/>
      <c r="M66" s="190"/>
    </row>
    <row r="67" spans="2:18">
      <c r="B67" s="52"/>
      <c r="C67" s="189"/>
      <c r="D67" s="189"/>
      <c r="E67" s="189"/>
      <c r="F67" s="189"/>
      <c r="G67" s="190"/>
      <c r="H67" s="52"/>
      <c r="I67" s="189"/>
      <c r="J67" s="189"/>
      <c r="K67" s="189"/>
      <c r="L67" s="189"/>
      <c r="M67" s="190"/>
    </row>
    <row r="68" spans="2:18" ht="17.25" thickBot="1">
      <c r="B68" s="102" t="s">
        <v>22</v>
      </c>
      <c r="C68" s="191"/>
      <c r="D68" s="191"/>
      <c r="E68" s="191"/>
      <c r="F68" s="191"/>
      <c r="G68" s="192"/>
      <c r="H68" s="102" t="s">
        <v>22</v>
      </c>
      <c r="I68" s="191"/>
      <c r="J68" s="191"/>
      <c r="K68" s="191"/>
      <c r="L68" s="191"/>
      <c r="M68" s="192"/>
    </row>
    <row r="69" spans="2:18" ht="17.25" thickBot="1">
      <c r="H69" s="43"/>
    </row>
    <row r="70" spans="2:18">
      <c r="B70" s="241" t="s">
        <v>32</v>
      </c>
      <c r="C70" s="103"/>
      <c r="D70" s="104"/>
      <c r="E70" s="104"/>
      <c r="F70" s="104"/>
      <c r="G70" s="105"/>
      <c r="H70" s="103"/>
      <c r="I70" s="105"/>
      <c r="J70" s="111"/>
      <c r="K70" s="111"/>
      <c r="L70" s="115" t="s">
        <v>10</v>
      </c>
      <c r="M70" s="115"/>
    </row>
    <row r="71" spans="2:18">
      <c r="B71" s="242"/>
      <c r="C71" s="244" t="s">
        <v>8</v>
      </c>
      <c r="D71" s="245"/>
      <c r="E71" s="245"/>
      <c r="F71" s="245"/>
      <c r="G71" s="246"/>
      <c r="H71" s="244" t="s">
        <v>9</v>
      </c>
      <c r="I71" s="246"/>
      <c r="J71" s="112" t="s">
        <v>26</v>
      </c>
      <c r="K71" s="112" t="s">
        <v>27</v>
      </c>
      <c r="L71" s="112" t="s">
        <v>31</v>
      </c>
      <c r="M71" s="112" t="s">
        <v>48</v>
      </c>
    </row>
    <row r="72" spans="2:18">
      <c r="B72" s="242"/>
      <c r="C72" s="106"/>
      <c r="D72" s="107"/>
      <c r="E72" s="107"/>
      <c r="F72" s="107"/>
      <c r="G72" s="108"/>
      <c r="H72" s="244" t="s">
        <v>29</v>
      </c>
      <c r="I72" s="246"/>
      <c r="J72" s="112" t="s">
        <v>30</v>
      </c>
      <c r="K72" s="112"/>
      <c r="L72" s="116" t="s">
        <v>65</v>
      </c>
      <c r="M72" s="112" t="s">
        <v>49</v>
      </c>
    </row>
    <row r="73" spans="2:18" ht="17.25" thickBot="1">
      <c r="B73" s="243"/>
      <c r="C73" s="247" t="s">
        <v>33</v>
      </c>
      <c r="D73" s="248"/>
      <c r="E73" s="248"/>
      <c r="F73" s="248"/>
      <c r="G73" s="249"/>
      <c r="H73" s="109"/>
      <c r="I73" s="110"/>
      <c r="J73" s="113"/>
      <c r="K73" s="114"/>
      <c r="L73" s="117" t="s">
        <v>66</v>
      </c>
      <c r="M73" s="186"/>
    </row>
    <row r="74" spans="2:18">
      <c r="B74" s="69">
        <v>1</v>
      </c>
      <c r="C74" s="238"/>
      <c r="D74" s="239"/>
      <c r="E74" s="239"/>
      <c r="F74" s="239"/>
      <c r="G74" s="240"/>
      <c r="H74" s="238"/>
      <c r="I74" s="240"/>
      <c r="J74" s="70"/>
      <c r="K74" s="70">
        <v>2</v>
      </c>
      <c r="L74" s="122">
        <v>10000</v>
      </c>
      <c r="M74" s="169">
        <f>IF(AND(K74="",L74=""),"",K74*L74)</f>
        <v>20000</v>
      </c>
    </row>
    <row r="75" spans="2:18">
      <c r="B75" s="71">
        <v>2</v>
      </c>
      <c r="C75" s="227"/>
      <c r="D75" s="228"/>
      <c r="E75" s="228"/>
      <c r="F75" s="228"/>
      <c r="G75" s="229"/>
      <c r="H75" s="227"/>
      <c r="I75" s="229"/>
      <c r="J75" s="72"/>
      <c r="K75" s="72"/>
      <c r="L75" s="123"/>
      <c r="M75" s="169" t="str">
        <f t="shared" ref="M75:M76" si="2">IF(AND(K75="",L75=""),"",K75*L75)</f>
        <v/>
      </c>
      <c r="Q75" s="73"/>
      <c r="R75" s="73"/>
    </row>
    <row r="76" spans="2:18">
      <c r="B76" s="71">
        <v>3</v>
      </c>
      <c r="C76" s="227"/>
      <c r="D76" s="228"/>
      <c r="E76" s="228"/>
      <c r="F76" s="228"/>
      <c r="G76" s="229"/>
      <c r="H76" s="227"/>
      <c r="I76" s="229"/>
      <c r="J76" s="72"/>
      <c r="K76" s="72"/>
      <c r="L76" s="123"/>
      <c r="M76" s="169" t="str">
        <f t="shared" si="2"/>
        <v/>
      </c>
      <c r="R76" s="73"/>
    </row>
    <row r="77" spans="2:18">
      <c r="B77" s="71">
        <v>4</v>
      </c>
      <c r="C77" s="227"/>
      <c r="D77" s="228"/>
      <c r="E77" s="228"/>
      <c r="F77" s="228"/>
      <c r="G77" s="229"/>
      <c r="H77" s="227"/>
      <c r="I77" s="229"/>
      <c r="J77" s="72"/>
      <c r="K77" s="72"/>
      <c r="L77" s="123"/>
      <c r="M77" s="169" t="str">
        <f t="shared" ref="M77:M99" si="3">IF(AND(K77="",L77=""),"",K77*L77)</f>
        <v/>
      </c>
      <c r="R77" s="73"/>
    </row>
    <row r="78" spans="2:18">
      <c r="B78" s="71">
        <v>5</v>
      </c>
      <c r="C78" s="227"/>
      <c r="D78" s="228"/>
      <c r="E78" s="228"/>
      <c r="F78" s="228"/>
      <c r="G78" s="229"/>
      <c r="H78" s="227"/>
      <c r="I78" s="229"/>
      <c r="J78" s="72"/>
      <c r="K78" s="72"/>
      <c r="L78" s="123"/>
      <c r="M78" s="169" t="str">
        <f t="shared" si="3"/>
        <v/>
      </c>
      <c r="R78" s="73"/>
    </row>
    <row r="79" spans="2:18">
      <c r="B79" s="71">
        <v>6</v>
      </c>
      <c r="C79" s="227"/>
      <c r="D79" s="228"/>
      <c r="E79" s="228"/>
      <c r="F79" s="228"/>
      <c r="G79" s="229"/>
      <c r="H79" s="227"/>
      <c r="I79" s="229"/>
      <c r="J79" s="72"/>
      <c r="K79" s="72"/>
      <c r="L79" s="123"/>
      <c r="M79" s="169" t="str">
        <f t="shared" si="3"/>
        <v/>
      </c>
      <c r="R79" s="73"/>
    </row>
    <row r="80" spans="2:18">
      <c r="B80" s="71">
        <v>7</v>
      </c>
      <c r="C80" s="227"/>
      <c r="D80" s="228"/>
      <c r="E80" s="228"/>
      <c r="F80" s="228"/>
      <c r="G80" s="229"/>
      <c r="H80" s="227"/>
      <c r="I80" s="229"/>
      <c r="J80" s="72"/>
      <c r="K80" s="72"/>
      <c r="L80" s="123"/>
      <c r="M80" s="169" t="str">
        <f t="shared" si="3"/>
        <v/>
      </c>
      <c r="R80" s="73"/>
    </row>
    <row r="81" spans="2:18">
      <c r="B81" s="71">
        <v>8</v>
      </c>
      <c r="C81" s="227"/>
      <c r="D81" s="228"/>
      <c r="E81" s="228"/>
      <c r="F81" s="228"/>
      <c r="G81" s="229"/>
      <c r="H81" s="227"/>
      <c r="I81" s="229"/>
      <c r="J81" s="72"/>
      <c r="K81" s="72"/>
      <c r="L81" s="123"/>
      <c r="M81" s="169" t="str">
        <f t="shared" si="3"/>
        <v/>
      </c>
      <c r="R81" s="73"/>
    </row>
    <row r="82" spans="2:18">
      <c r="B82" s="71">
        <v>9</v>
      </c>
      <c r="C82" s="227"/>
      <c r="D82" s="228"/>
      <c r="E82" s="228"/>
      <c r="F82" s="228"/>
      <c r="G82" s="229"/>
      <c r="H82" s="227"/>
      <c r="I82" s="229"/>
      <c r="J82" s="72"/>
      <c r="K82" s="72"/>
      <c r="L82" s="123"/>
      <c r="M82" s="169" t="str">
        <f t="shared" si="3"/>
        <v/>
      </c>
      <c r="R82" s="73"/>
    </row>
    <row r="83" spans="2:18">
      <c r="B83" s="71">
        <v>10</v>
      </c>
      <c r="C83" s="227"/>
      <c r="D83" s="228"/>
      <c r="E83" s="228"/>
      <c r="F83" s="228"/>
      <c r="G83" s="229"/>
      <c r="H83" s="227"/>
      <c r="I83" s="229"/>
      <c r="J83" s="72"/>
      <c r="K83" s="72"/>
      <c r="L83" s="123"/>
      <c r="M83" s="169" t="str">
        <f t="shared" si="3"/>
        <v/>
      </c>
      <c r="R83" s="73"/>
    </row>
    <row r="84" spans="2:18">
      <c r="B84" s="71">
        <v>11</v>
      </c>
      <c r="C84" s="227"/>
      <c r="D84" s="228"/>
      <c r="E84" s="228"/>
      <c r="F84" s="228"/>
      <c r="G84" s="229"/>
      <c r="H84" s="227"/>
      <c r="I84" s="229"/>
      <c r="J84" s="72"/>
      <c r="K84" s="72"/>
      <c r="L84" s="123"/>
      <c r="M84" s="169" t="str">
        <f t="shared" si="3"/>
        <v/>
      </c>
      <c r="R84" s="73"/>
    </row>
    <row r="85" spans="2:18">
      <c r="B85" s="71">
        <v>12</v>
      </c>
      <c r="C85" s="227"/>
      <c r="D85" s="228"/>
      <c r="E85" s="228"/>
      <c r="F85" s="228"/>
      <c r="G85" s="229"/>
      <c r="H85" s="227"/>
      <c r="I85" s="229"/>
      <c r="J85" s="72"/>
      <c r="K85" s="72"/>
      <c r="L85" s="123"/>
      <c r="M85" s="169" t="str">
        <f t="shared" si="3"/>
        <v/>
      </c>
      <c r="R85" s="73"/>
    </row>
    <row r="86" spans="2:18">
      <c r="B86" s="71">
        <v>13</v>
      </c>
      <c r="C86" s="227"/>
      <c r="D86" s="228"/>
      <c r="E86" s="228"/>
      <c r="F86" s="228"/>
      <c r="G86" s="229"/>
      <c r="H86" s="227"/>
      <c r="I86" s="229"/>
      <c r="J86" s="72"/>
      <c r="K86" s="72"/>
      <c r="L86" s="123"/>
      <c r="M86" s="169" t="str">
        <f t="shared" si="3"/>
        <v/>
      </c>
      <c r="R86" s="73"/>
    </row>
    <row r="87" spans="2:18">
      <c r="B87" s="71">
        <v>14</v>
      </c>
      <c r="C87" s="227"/>
      <c r="D87" s="228"/>
      <c r="E87" s="228"/>
      <c r="F87" s="228"/>
      <c r="G87" s="229"/>
      <c r="H87" s="227"/>
      <c r="I87" s="229"/>
      <c r="J87" s="72"/>
      <c r="K87" s="72"/>
      <c r="L87" s="123"/>
      <c r="M87" s="169" t="str">
        <f t="shared" si="3"/>
        <v/>
      </c>
      <c r="R87" s="73"/>
    </row>
    <row r="88" spans="2:18">
      <c r="B88" s="71">
        <v>15</v>
      </c>
      <c r="C88" s="227"/>
      <c r="D88" s="228"/>
      <c r="E88" s="228"/>
      <c r="F88" s="228"/>
      <c r="G88" s="229"/>
      <c r="H88" s="227"/>
      <c r="I88" s="229"/>
      <c r="J88" s="72"/>
      <c r="K88" s="72"/>
      <c r="L88" s="123"/>
      <c r="M88" s="169" t="str">
        <f t="shared" si="3"/>
        <v/>
      </c>
      <c r="R88" s="73"/>
    </row>
    <row r="89" spans="2:18">
      <c r="B89" s="71">
        <v>16</v>
      </c>
      <c r="C89" s="227"/>
      <c r="D89" s="228"/>
      <c r="E89" s="228"/>
      <c r="F89" s="228"/>
      <c r="G89" s="229"/>
      <c r="H89" s="227"/>
      <c r="I89" s="229"/>
      <c r="J89" s="72"/>
      <c r="K89" s="72"/>
      <c r="L89" s="123"/>
      <c r="M89" s="169" t="str">
        <f t="shared" si="3"/>
        <v/>
      </c>
      <c r="R89" s="73"/>
    </row>
    <row r="90" spans="2:18">
      <c r="B90" s="71">
        <v>17</v>
      </c>
      <c r="C90" s="235"/>
      <c r="D90" s="236"/>
      <c r="E90" s="236"/>
      <c r="F90" s="236"/>
      <c r="G90" s="237"/>
      <c r="H90" s="227"/>
      <c r="I90" s="229"/>
      <c r="J90" s="72"/>
      <c r="K90" s="72"/>
      <c r="L90" s="123"/>
      <c r="M90" s="169" t="str">
        <f t="shared" si="3"/>
        <v/>
      </c>
      <c r="R90" s="73"/>
    </row>
    <row r="91" spans="2:18">
      <c r="B91" s="71">
        <v>18</v>
      </c>
      <c r="C91" s="227"/>
      <c r="D91" s="228"/>
      <c r="E91" s="228"/>
      <c r="F91" s="228"/>
      <c r="G91" s="229"/>
      <c r="H91" s="227"/>
      <c r="I91" s="229"/>
      <c r="J91" s="72"/>
      <c r="K91" s="72"/>
      <c r="L91" s="123"/>
      <c r="M91" s="169" t="str">
        <f t="shared" si="3"/>
        <v/>
      </c>
      <c r="R91" s="73"/>
    </row>
    <row r="92" spans="2:18">
      <c r="B92" s="71">
        <v>19</v>
      </c>
      <c r="C92" s="227"/>
      <c r="D92" s="228"/>
      <c r="E92" s="228"/>
      <c r="F92" s="228"/>
      <c r="G92" s="229"/>
      <c r="H92" s="227"/>
      <c r="I92" s="229"/>
      <c r="J92" s="72"/>
      <c r="K92" s="72"/>
      <c r="L92" s="123"/>
      <c r="M92" s="169" t="str">
        <f t="shared" si="3"/>
        <v/>
      </c>
      <c r="R92" s="73"/>
    </row>
    <row r="93" spans="2:18">
      <c r="B93" s="71">
        <v>20</v>
      </c>
      <c r="C93" s="227"/>
      <c r="D93" s="228"/>
      <c r="E93" s="228"/>
      <c r="F93" s="228"/>
      <c r="G93" s="229"/>
      <c r="H93" s="227"/>
      <c r="I93" s="229"/>
      <c r="J93" s="72"/>
      <c r="K93" s="72"/>
      <c r="L93" s="123"/>
      <c r="M93" s="169" t="str">
        <f t="shared" si="3"/>
        <v/>
      </c>
      <c r="R93" s="73"/>
    </row>
    <row r="94" spans="2:18">
      <c r="B94" s="71">
        <v>21</v>
      </c>
      <c r="C94" s="227"/>
      <c r="D94" s="228"/>
      <c r="E94" s="228"/>
      <c r="F94" s="228"/>
      <c r="G94" s="229"/>
      <c r="H94" s="227"/>
      <c r="I94" s="229"/>
      <c r="J94" s="72"/>
      <c r="K94" s="72"/>
      <c r="L94" s="123"/>
      <c r="M94" s="169" t="str">
        <f t="shared" si="3"/>
        <v/>
      </c>
      <c r="R94" s="73"/>
    </row>
    <row r="95" spans="2:18">
      <c r="B95" s="71">
        <v>22</v>
      </c>
      <c r="C95" s="227"/>
      <c r="D95" s="228"/>
      <c r="E95" s="228"/>
      <c r="F95" s="228"/>
      <c r="G95" s="229"/>
      <c r="H95" s="227"/>
      <c r="I95" s="229"/>
      <c r="J95" s="72"/>
      <c r="K95" s="72"/>
      <c r="L95" s="123"/>
      <c r="M95" s="169" t="str">
        <f t="shared" si="3"/>
        <v/>
      </c>
      <c r="R95" s="73"/>
    </row>
    <row r="96" spans="2:18">
      <c r="B96" s="71">
        <v>23</v>
      </c>
      <c r="C96" s="227"/>
      <c r="D96" s="228"/>
      <c r="E96" s="228"/>
      <c r="F96" s="228"/>
      <c r="G96" s="229"/>
      <c r="H96" s="227"/>
      <c r="I96" s="229"/>
      <c r="J96" s="72"/>
      <c r="K96" s="72"/>
      <c r="L96" s="123"/>
      <c r="M96" s="169" t="str">
        <f t="shared" si="3"/>
        <v/>
      </c>
      <c r="R96" s="73"/>
    </row>
    <row r="97" spans="2:18">
      <c r="B97" s="71">
        <v>24</v>
      </c>
      <c r="C97" s="227"/>
      <c r="D97" s="228"/>
      <c r="E97" s="228"/>
      <c r="F97" s="228"/>
      <c r="G97" s="229"/>
      <c r="H97" s="227"/>
      <c r="I97" s="229"/>
      <c r="J97" s="72"/>
      <c r="K97" s="72"/>
      <c r="L97" s="123"/>
      <c r="M97" s="169" t="str">
        <f t="shared" si="3"/>
        <v/>
      </c>
      <c r="R97" s="73"/>
    </row>
    <row r="98" spans="2:18">
      <c r="B98" s="71">
        <v>25</v>
      </c>
      <c r="C98" s="227"/>
      <c r="D98" s="228"/>
      <c r="E98" s="228"/>
      <c r="F98" s="228"/>
      <c r="G98" s="229"/>
      <c r="H98" s="227"/>
      <c r="I98" s="229"/>
      <c r="J98" s="72"/>
      <c r="K98" s="72"/>
      <c r="L98" s="123"/>
      <c r="M98" s="169" t="str">
        <f t="shared" si="3"/>
        <v/>
      </c>
      <c r="R98" s="73"/>
    </row>
    <row r="99" spans="2:18" ht="17.25" thickBot="1">
      <c r="B99" s="74"/>
      <c r="C99" s="232"/>
      <c r="D99" s="233"/>
      <c r="E99" s="233"/>
      <c r="F99" s="233"/>
      <c r="G99" s="234"/>
      <c r="H99" s="232"/>
      <c r="I99" s="234"/>
      <c r="J99" s="75"/>
      <c r="K99" s="75"/>
      <c r="L99" s="75"/>
      <c r="M99" s="169" t="str">
        <f t="shared" si="3"/>
        <v/>
      </c>
      <c r="R99" s="73"/>
    </row>
    <row r="100" spans="2:18" ht="17.25" thickBot="1">
      <c r="B100" s="76"/>
      <c r="C100" s="202"/>
      <c r="D100" s="203"/>
      <c r="E100" s="203"/>
      <c r="F100" s="203"/>
      <c r="G100" s="204"/>
      <c r="H100" s="202"/>
      <c r="I100" s="204"/>
      <c r="J100" s="77"/>
      <c r="K100" s="77" t="s">
        <v>82</v>
      </c>
      <c r="L100" s="76" t="s">
        <v>79</v>
      </c>
      <c r="M100" s="170">
        <f>SUM(M74:M99)</f>
        <v>20000</v>
      </c>
      <c r="R100" s="73"/>
    </row>
    <row r="101" spans="2:18" ht="21" thickBot="1">
      <c r="K101" s="230" t="s">
        <v>70</v>
      </c>
      <c r="L101" s="231"/>
      <c r="M101" s="171">
        <f>M100+M162+M224</f>
        <v>20000</v>
      </c>
    </row>
    <row r="102" spans="2:18">
      <c r="C102" s="78"/>
      <c r="E102" s="78"/>
      <c r="F102" s="23" t="s">
        <v>11</v>
      </c>
      <c r="G102" s="78"/>
      <c r="I102" s="78"/>
    </row>
    <row r="103" spans="2:18">
      <c r="C103" s="78"/>
      <c r="E103" s="78"/>
      <c r="F103" s="23" t="s">
        <v>12</v>
      </c>
      <c r="G103" s="78"/>
      <c r="I103" s="78"/>
    </row>
    <row r="104" spans="2:18">
      <c r="C104" s="78"/>
      <c r="E104" s="78"/>
      <c r="F104" s="79" t="s">
        <v>13</v>
      </c>
      <c r="G104" s="78"/>
      <c r="I104" s="78"/>
    </row>
    <row r="105" spans="2:18" ht="17.25" thickBot="1">
      <c r="C105" s="78"/>
      <c r="E105" s="78"/>
      <c r="F105" s="55"/>
      <c r="G105" s="54"/>
      <c r="H105" s="55"/>
      <c r="I105" s="54"/>
      <c r="J105" s="55"/>
      <c r="K105" s="55"/>
      <c r="L105" s="55"/>
    </row>
    <row r="106" spans="2:18">
      <c r="C106" s="78"/>
      <c r="E106" s="78"/>
      <c r="G106" s="78"/>
      <c r="I106" s="78"/>
    </row>
    <row r="107" spans="2:18">
      <c r="K107" s="39" t="s">
        <v>43</v>
      </c>
      <c r="L107" s="80" t="str">
        <f>L45</f>
        <v>C0000-001</v>
      </c>
    </row>
    <row r="108" spans="2:18">
      <c r="K108" s="39" t="s">
        <v>44</v>
      </c>
      <c r="L108" s="81" t="s">
        <v>45</v>
      </c>
    </row>
    <row r="111" spans="2:18" ht="20.100000000000001" customHeight="1">
      <c r="B111" s="208" t="s">
        <v>17</v>
      </c>
      <c r="C111" s="208"/>
      <c r="D111" s="208"/>
      <c r="E111" s="208"/>
      <c r="F111" s="208"/>
      <c r="G111" s="208"/>
      <c r="H111" s="208"/>
      <c r="I111" s="208"/>
      <c r="J111" s="208"/>
      <c r="K111" s="208"/>
      <c r="L111" s="208"/>
      <c r="M111" s="208"/>
    </row>
    <row r="112" spans="2:18" ht="17.25" thickBot="1">
      <c r="K112" s="39" t="s">
        <v>18</v>
      </c>
      <c r="L112" s="218">
        <f>D5</f>
        <v>44166</v>
      </c>
      <c r="M112" s="218"/>
    </row>
    <row r="113" spans="2:13">
      <c r="B113" s="45" t="s">
        <v>5</v>
      </c>
      <c r="C113" s="46"/>
      <c r="D113" s="46"/>
      <c r="E113" s="46"/>
      <c r="F113" s="46"/>
      <c r="G113" s="47"/>
      <c r="H113" s="45" t="s">
        <v>20</v>
      </c>
      <c r="I113" s="46"/>
      <c r="J113" s="46"/>
      <c r="K113" s="62" t="s">
        <v>6</v>
      </c>
      <c r="L113" s="46"/>
      <c r="M113" s="47"/>
    </row>
    <row r="114" spans="2:13" ht="17.25" thickBot="1">
      <c r="B114" s="50"/>
      <c r="C114" s="193"/>
      <c r="D114" s="193"/>
      <c r="E114" s="193"/>
      <c r="F114" s="193"/>
      <c r="G114" s="51"/>
      <c r="H114" s="53"/>
      <c r="I114" s="191" t="str">
        <f>L107</f>
        <v>C0000-001</v>
      </c>
      <c r="J114" s="191"/>
      <c r="K114" s="191"/>
      <c r="L114" s="191"/>
      <c r="M114" s="56"/>
    </row>
    <row r="115" spans="2:13">
      <c r="B115" s="45" t="s">
        <v>77</v>
      </c>
      <c r="C115" s="46"/>
      <c r="D115" s="46"/>
      <c r="E115" s="46"/>
      <c r="F115" s="46"/>
      <c r="G115" s="47"/>
      <c r="H115" s="45" t="s">
        <v>7</v>
      </c>
      <c r="I115" s="57"/>
      <c r="J115" s="46"/>
      <c r="K115" s="57"/>
      <c r="L115" s="46"/>
      <c r="M115" s="58"/>
    </row>
    <row r="116" spans="2:13">
      <c r="B116" s="48"/>
      <c r="C116" s="31"/>
      <c r="D116" s="31"/>
      <c r="E116" s="31"/>
      <c r="F116" s="31"/>
      <c r="G116" s="49"/>
      <c r="H116" s="48"/>
      <c r="I116" s="59"/>
      <c r="J116" s="31"/>
      <c r="K116" s="59"/>
      <c r="L116" s="31"/>
      <c r="M116" s="60"/>
    </row>
    <row r="117" spans="2:13">
      <c r="B117" s="101" t="s">
        <v>19</v>
      </c>
      <c r="C117" s="219"/>
      <c r="D117" s="219"/>
      <c r="E117" s="219"/>
      <c r="F117" s="219"/>
      <c r="G117" s="220"/>
      <c r="H117" s="101" t="s">
        <v>19</v>
      </c>
      <c r="I117" s="189"/>
      <c r="J117" s="189"/>
      <c r="K117" s="189"/>
      <c r="L117" s="189"/>
      <c r="M117" s="190"/>
    </row>
    <row r="118" spans="2:13">
      <c r="B118" s="101" t="s">
        <v>21</v>
      </c>
      <c r="C118" s="189"/>
      <c r="D118" s="189"/>
      <c r="E118" s="189"/>
      <c r="F118" s="189"/>
      <c r="G118" s="190"/>
      <c r="H118" s="101" t="s">
        <v>21</v>
      </c>
      <c r="I118" s="189"/>
      <c r="J118" s="189"/>
      <c r="K118" s="189"/>
      <c r="L118" s="189"/>
      <c r="M118" s="190"/>
    </row>
    <row r="119" spans="2:13">
      <c r="B119" s="52"/>
      <c r="C119" s="189"/>
      <c r="D119" s="189"/>
      <c r="E119" s="189"/>
      <c r="F119" s="189"/>
      <c r="G119" s="190"/>
      <c r="H119" s="52"/>
      <c r="I119" s="189"/>
      <c r="J119" s="189"/>
      <c r="K119" s="189"/>
      <c r="L119" s="189"/>
      <c r="M119" s="190"/>
    </row>
    <row r="120" spans="2:13">
      <c r="B120" s="52"/>
      <c r="C120" s="189"/>
      <c r="D120" s="189"/>
      <c r="E120" s="189"/>
      <c r="F120" s="189"/>
      <c r="G120" s="190"/>
      <c r="H120" s="52"/>
      <c r="I120" s="189"/>
      <c r="J120" s="189"/>
      <c r="K120" s="189"/>
      <c r="L120" s="189"/>
      <c r="M120" s="190"/>
    </row>
    <row r="121" spans="2:13">
      <c r="B121" s="52"/>
      <c r="C121" s="189"/>
      <c r="D121" s="189"/>
      <c r="E121" s="189"/>
      <c r="F121" s="189"/>
      <c r="G121" s="190"/>
      <c r="H121" s="52"/>
      <c r="I121" s="189"/>
      <c r="J121" s="189"/>
      <c r="K121" s="189"/>
      <c r="L121" s="189"/>
      <c r="M121" s="190"/>
    </row>
    <row r="122" spans="2:13" ht="17.25" thickBot="1">
      <c r="B122" s="102" t="s">
        <v>22</v>
      </c>
      <c r="C122" s="194"/>
      <c r="D122" s="194"/>
      <c r="E122" s="194"/>
      <c r="F122" s="194"/>
      <c r="G122" s="195"/>
      <c r="H122" s="102" t="s">
        <v>22</v>
      </c>
      <c r="I122" s="191"/>
      <c r="J122" s="191"/>
      <c r="K122" s="191"/>
      <c r="L122" s="191"/>
      <c r="M122" s="192"/>
    </row>
    <row r="123" spans="2:13">
      <c r="B123" s="45" t="s">
        <v>76</v>
      </c>
      <c r="C123" s="57"/>
      <c r="D123" s="46"/>
      <c r="E123" s="46"/>
      <c r="F123" s="46"/>
      <c r="G123" s="47"/>
      <c r="H123" s="45" t="s">
        <v>78</v>
      </c>
      <c r="I123" s="57"/>
      <c r="J123" s="46"/>
      <c r="K123" s="46"/>
      <c r="L123" s="46"/>
      <c r="M123" s="47"/>
    </row>
    <row r="124" spans="2:13">
      <c r="B124" s="61"/>
      <c r="C124" s="59"/>
      <c r="D124" s="31"/>
      <c r="E124" s="31"/>
      <c r="F124" s="31"/>
      <c r="G124" s="49"/>
      <c r="H124" s="61"/>
      <c r="I124" s="59"/>
      <c r="J124" s="31"/>
      <c r="K124" s="31"/>
      <c r="L124" s="31"/>
      <c r="M124" s="49"/>
    </row>
    <row r="125" spans="2:13">
      <c r="B125" s="101" t="s">
        <v>19</v>
      </c>
      <c r="C125" s="189"/>
      <c r="D125" s="189"/>
      <c r="E125" s="189"/>
      <c r="F125" s="189"/>
      <c r="G125" s="190"/>
      <c r="H125" s="101" t="s">
        <v>19</v>
      </c>
      <c r="I125" s="189"/>
      <c r="J125" s="189"/>
      <c r="K125" s="189"/>
      <c r="L125" s="189"/>
      <c r="M125" s="190"/>
    </row>
    <row r="126" spans="2:13">
      <c r="B126" s="101" t="s">
        <v>21</v>
      </c>
      <c r="C126" s="189"/>
      <c r="D126" s="189"/>
      <c r="E126" s="189"/>
      <c r="F126" s="189"/>
      <c r="G126" s="190"/>
      <c r="H126" s="101" t="s">
        <v>21</v>
      </c>
      <c r="I126" s="189"/>
      <c r="J126" s="189"/>
      <c r="K126" s="189"/>
      <c r="L126" s="189"/>
      <c r="M126" s="190"/>
    </row>
    <row r="127" spans="2:13">
      <c r="B127" s="52"/>
      <c r="C127" s="189"/>
      <c r="D127" s="189"/>
      <c r="E127" s="189"/>
      <c r="F127" s="189"/>
      <c r="G127" s="190"/>
      <c r="H127" s="52"/>
      <c r="I127" s="189"/>
      <c r="J127" s="189"/>
      <c r="K127" s="189"/>
      <c r="L127" s="189"/>
      <c r="M127" s="190"/>
    </row>
    <row r="128" spans="2:13">
      <c r="B128" s="52"/>
      <c r="C128" s="189"/>
      <c r="D128" s="189"/>
      <c r="E128" s="189"/>
      <c r="F128" s="189"/>
      <c r="G128" s="190"/>
      <c r="H128" s="52"/>
      <c r="I128" s="189"/>
      <c r="J128" s="189"/>
      <c r="K128" s="189"/>
      <c r="L128" s="189"/>
      <c r="M128" s="190"/>
    </row>
    <row r="129" spans="2:13">
      <c r="B129" s="52"/>
      <c r="C129" s="189"/>
      <c r="D129" s="189"/>
      <c r="E129" s="189"/>
      <c r="F129" s="189"/>
      <c r="G129" s="190"/>
      <c r="H129" s="52"/>
      <c r="I129" s="189"/>
      <c r="J129" s="189"/>
      <c r="K129" s="189"/>
      <c r="L129" s="189"/>
      <c r="M129" s="190"/>
    </row>
    <row r="130" spans="2:13" ht="17.25" thickBot="1">
      <c r="B130" s="102" t="s">
        <v>22</v>
      </c>
      <c r="C130" s="191"/>
      <c r="D130" s="191"/>
      <c r="E130" s="191"/>
      <c r="F130" s="191"/>
      <c r="G130" s="192"/>
      <c r="H130" s="102" t="s">
        <v>22</v>
      </c>
      <c r="I130" s="191"/>
      <c r="J130" s="191"/>
      <c r="K130" s="191"/>
      <c r="L130" s="191"/>
      <c r="M130" s="192"/>
    </row>
    <row r="131" spans="2:13" ht="17.25" thickBot="1"/>
    <row r="132" spans="2:13">
      <c r="B132" s="209" t="s">
        <v>32</v>
      </c>
      <c r="C132" s="82"/>
      <c r="D132" s="46"/>
      <c r="E132" s="46"/>
      <c r="F132" s="46"/>
      <c r="G132" s="47"/>
      <c r="H132" s="82"/>
      <c r="I132" s="47"/>
      <c r="J132" s="83"/>
      <c r="K132" s="83"/>
      <c r="L132" s="83" t="s">
        <v>10</v>
      </c>
      <c r="M132" s="47"/>
    </row>
    <row r="133" spans="2:13">
      <c r="B133" s="210"/>
      <c r="C133" s="212" t="s">
        <v>24</v>
      </c>
      <c r="D133" s="213"/>
      <c r="E133" s="213"/>
      <c r="F133" s="213"/>
      <c r="G133" s="214"/>
      <c r="H133" s="212" t="s">
        <v>25</v>
      </c>
      <c r="I133" s="214"/>
      <c r="J133" s="89" t="s">
        <v>26</v>
      </c>
      <c r="K133" s="89" t="s">
        <v>27</v>
      </c>
      <c r="L133" s="89" t="s">
        <v>68</v>
      </c>
      <c r="M133" s="172" t="s">
        <v>28</v>
      </c>
    </row>
    <row r="134" spans="2:13">
      <c r="B134" s="210"/>
      <c r="C134" s="48"/>
      <c r="D134" s="65"/>
      <c r="E134" s="65"/>
      <c r="F134" s="65"/>
      <c r="G134" s="66"/>
      <c r="H134" s="212" t="s">
        <v>29</v>
      </c>
      <c r="I134" s="214"/>
      <c r="J134" s="89" t="s">
        <v>30</v>
      </c>
      <c r="K134" s="89"/>
      <c r="L134" s="89" t="s">
        <v>65</v>
      </c>
      <c r="M134" s="172"/>
    </row>
    <row r="135" spans="2:13" ht="17.25" thickBot="1">
      <c r="B135" s="211"/>
      <c r="C135" s="224" t="s">
        <v>33</v>
      </c>
      <c r="D135" s="225"/>
      <c r="E135" s="225"/>
      <c r="F135" s="225"/>
      <c r="G135" s="226"/>
      <c r="H135" s="224"/>
      <c r="I135" s="226"/>
      <c r="J135" s="68"/>
      <c r="K135" s="68"/>
      <c r="L135" s="149" t="s">
        <v>69</v>
      </c>
      <c r="M135" s="67"/>
    </row>
    <row r="136" spans="2:13">
      <c r="B136" s="84">
        <v>1</v>
      </c>
      <c r="C136" s="205"/>
      <c r="D136" s="206"/>
      <c r="E136" s="206"/>
      <c r="F136" s="206"/>
      <c r="G136" s="207"/>
      <c r="H136" s="205"/>
      <c r="I136" s="207"/>
      <c r="J136" s="124"/>
      <c r="K136" s="124"/>
      <c r="L136" s="127"/>
      <c r="M136" s="173" t="str">
        <f>IF(AND(K136="",L136=""),"",K136*L136)</f>
        <v/>
      </c>
    </row>
    <row r="137" spans="2:13">
      <c r="B137" s="85">
        <v>2</v>
      </c>
      <c r="C137" s="196"/>
      <c r="D137" s="197"/>
      <c r="E137" s="197"/>
      <c r="F137" s="197"/>
      <c r="G137" s="198"/>
      <c r="H137" s="196"/>
      <c r="I137" s="198"/>
      <c r="J137" s="125"/>
      <c r="K137" s="125"/>
      <c r="L137" s="128"/>
      <c r="M137" s="174" t="str">
        <f t="shared" ref="M137:M161" si="4">IF(AND(K137="",L137=""),"",K137*L137)</f>
        <v/>
      </c>
    </row>
    <row r="138" spans="2:13">
      <c r="B138" s="85">
        <v>3</v>
      </c>
      <c r="C138" s="196"/>
      <c r="D138" s="197"/>
      <c r="E138" s="197"/>
      <c r="F138" s="197"/>
      <c r="G138" s="198"/>
      <c r="H138" s="196"/>
      <c r="I138" s="198"/>
      <c r="J138" s="125"/>
      <c r="K138" s="125"/>
      <c r="L138" s="128"/>
      <c r="M138" s="174" t="str">
        <f t="shared" si="4"/>
        <v/>
      </c>
    </row>
    <row r="139" spans="2:13">
      <c r="B139" s="85">
        <v>4</v>
      </c>
      <c r="C139" s="196"/>
      <c r="D139" s="197"/>
      <c r="E139" s="197"/>
      <c r="F139" s="197"/>
      <c r="G139" s="198"/>
      <c r="H139" s="196"/>
      <c r="I139" s="198"/>
      <c r="J139" s="125"/>
      <c r="K139" s="125"/>
      <c r="L139" s="128"/>
      <c r="M139" s="174" t="str">
        <f t="shared" si="4"/>
        <v/>
      </c>
    </row>
    <row r="140" spans="2:13">
      <c r="B140" s="85">
        <v>5</v>
      </c>
      <c r="C140" s="196"/>
      <c r="D140" s="197"/>
      <c r="E140" s="197"/>
      <c r="F140" s="197"/>
      <c r="G140" s="198"/>
      <c r="H140" s="196"/>
      <c r="I140" s="198"/>
      <c r="J140" s="125"/>
      <c r="K140" s="125"/>
      <c r="L140" s="128"/>
      <c r="M140" s="174" t="str">
        <f t="shared" si="4"/>
        <v/>
      </c>
    </row>
    <row r="141" spans="2:13">
      <c r="B141" s="85">
        <v>6</v>
      </c>
      <c r="C141" s="196"/>
      <c r="D141" s="197"/>
      <c r="E141" s="197"/>
      <c r="F141" s="197"/>
      <c r="G141" s="198"/>
      <c r="H141" s="196"/>
      <c r="I141" s="198"/>
      <c r="J141" s="125"/>
      <c r="K141" s="125"/>
      <c r="L141" s="128"/>
      <c r="M141" s="174" t="str">
        <f t="shared" si="4"/>
        <v/>
      </c>
    </row>
    <row r="142" spans="2:13">
      <c r="B142" s="85">
        <v>7</v>
      </c>
      <c r="C142" s="196"/>
      <c r="D142" s="197"/>
      <c r="E142" s="197"/>
      <c r="F142" s="197"/>
      <c r="G142" s="198"/>
      <c r="H142" s="196"/>
      <c r="I142" s="198"/>
      <c r="J142" s="125"/>
      <c r="K142" s="125"/>
      <c r="L142" s="128"/>
      <c r="M142" s="174" t="str">
        <f t="shared" si="4"/>
        <v/>
      </c>
    </row>
    <row r="143" spans="2:13">
      <c r="B143" s="85">
        <v>8</v>
      </c>
      <c r="C143" s="196"/>
      <c r="D143" s="197"/>
      <c r="E143" s="197"/>
      <c r="F143" s="197"/>
      <c r="G143" s="198"/>
      <c r="H143" s="196"/>
      <c r="I143" s="198"/>
      <c r="J143" s="125"/>
      <c r="K143" s="125"/>
      <c r="L143" s="128"/>
      <c r="M143" s="174" t="str">
        <f t="shared" si="4"/>
        <v/>
      </c>
    </row>
    <row r="144" spans="2:13">
      <c r="B144" s="85">
        <v>9</v>
      </c>
      <c r="C144" s="196"/>
      <c r="D144" s="197"/>
      <c r="E144" s="197"/>
      <c r="F144" s="197"/>
      <c r="G144" s="198"/>
      <c r="H144" s="196"/>
      <c r="I144" s="198"/>
      <c r="J144" s="125"/>
      <c r="K144" s="125"/>
      <c r="L144" s="128"/>
      <c r="M144" s="174" t="str">
        <f t="shared" si="4"/>
        <v/>
      </c>
    </row>
    <row r="145" spans="2:13">
      <c r="B145" s="85">
        <v>10</v>
      </c>
      <c r="C145" s="196"/>
      <c r="D145" s="197"/>
      <c r="E145" s="197"/>
      <c r="F145" s="197"/>
      <c r="G145" s="198"/>
      <c r="H145" s="196"/>
      <c r="I145" s="198"/>
      <c r="J145" s="125"/>
      <c r="K145" s="125"/>
      <c r="L145" s="128"/>
      <c r="M145" s="174" t="str">
        <f t="shared" si="4"/>
        <v/>
      </c>
    </row>
    <row r="146" spans="2:13">
      <c r="B146" s="85">
        <v>11</v>
      </c>
      <c r="C146" s="196"/>
      <c r="D146" s="197"/>
      <c r="E146" s="197"/>
      <c r="F146" s="197"/>
      <c r="G146" s="198"/>
      <c r="H146" s="196"/>
      <c r="I146" s="198"/>
      <c r="J146" s="125"/>
      <c r="K146" s="125"/>
      <c r="L146" s="128"/>
      <c r="M146" s="174" t="str">
        <f t="shared" si="4"/>
        <v/>
      </c>
    </row>
    <row r="147" spans="2:13">
      <c r="B147" s="85">
        <v>12</v>
      </c>
      <c r="C147" s="196"/>
      <c r="D147" s="197"/>
      <c r="E147" s="197"/>
      <c r="F147" s="197"/>
      <c r="G147" s="198"/>
      <c r="H147" s="196"/>
      <c r="I147" s="198"/>
      <c r="J147" s="125"/>
      <c r="K147" s="125"/>
      <c r="L147" s="128"/>
      <c r="M147" s="174" t="str">
        <f t="shared" si="4"/>
        <v/>
      </c>
    </row>
    <row r="148" spans="2:13">
      <c r="B148" s="85">
        <v>13</v>
      </c>
      <c r="C148" s="196"/>
      <c r="D148" s="197"/>
      <c r="E148" s="197"/>
      <c r="F148" s="197"/>
      <c r="G148" s="198"/>
      <c r="H148" s="196"/>
      <c r="I148" s="198"/>
      <c r="J148" s="125"/>
      <c r="K148" s="125"/>
      <c r="L148" s="128"/>
      <c r="M148" s="174" t="str">
        <f t="shared" si="4"/>
        <v/>
      </c>
    </row>
    <row r="149" spans="2:13">
      <c r="B149" s="85">
        <v>14</v>
      </c>
      <c r="C149" s="196"/>
      <c r="D149" s="197"/>
      <c r="E149" s="197"/>
      <c r="F149" s="197"/>
      <c r="G149" s="198"/>
      <c r="H149" s="196"/>
      <c r="I149" s="198"/>
      <c r="J149" s="125"/>
      <c r="K149" s="125"/>
      <c r="L149" s="128"/>
      <c r="M149" s="174" t="str">
        <f t="shared" si="4"/>
        <v/>
      </c>
    </row>
    <row r="150" spans="2:13">
      <c r="B150" s="85">
        <v>15</v>
      </c>
      <c r="C150" s="196"/>
      <c r="D150" s="197"/>
      <c r="E150" s="197"/>
      <c r="F150" s="197"/>
      <c r="G150" s="198"/>
      <c r="H150" s="196"/>
      <c r="I150" s="198"/>
      <c r="J150" s="125"/>
      <c r="K150" s="125"/>
      <c r="L150" s="128"/>
      <c r="M150" s="174" t="str">
        <f t="shared" si="4"/>
        <v/>
      </c>
    </row>
    <row r="151" spans="2:13">
      <c r="B151" s="85">
        <v>16</v>
      </c>
      <c r="C151" s="196"/>
      <c r="D151" s="197"/>
      <c r="E151" s="197"/>
      <c r="F151" s="197"/>
      <c r="G151" s="198"/>
      <c r="H151" s="196"/>
      <c r="I151" s="198"/>
      <c r="J151" s="125"/>
      <c r="K151" s="125"/>
      <c r="L151" s="128"/>
      <c r="M151" s="174" t="str">
        <f t="shared" si="4"/>
        <v/>
      </c>
    </row>
    <row r="152" spans="2:13">
      <c r="B152" s="85">
        <v>17</v>
      </c>
      <c r="C152" s="196"/>
      <c r="D152" s="197"/>
      <c r="E152" s="197"/>
      <c r="F152" s="197"/>
      <c r="G152" s="198"/>
      <c r="H152" s="196"/>
      <c r="I152" s="198"/>
      <c r="J152" s="125"/>
      <c r="K152" s="125"/>
      <c r="L152" s="128"/>
      <c r="M152" s="174" t="str">
        <f t="shared" si="4"/>
        <v/>
      </c>
    </row>
    <row r="153" spans="2:13">
      <c r="B153" s="85">
        <v>18</v>
      </c>
      <c r="C153" s="196"/>
      <c r="D153" s="197"/>
      <c r="E153" s="197"/>
      <c r="F153" s="197"/>
      <c r="G153" s="198"/>
      <c r="H153" s="196"/>
      <c r="I153" s="198"/>
      <c r="J153" s="125"/>
      <c r="K153" s="125"/>
      <c r="L153" s="128"/>
      <c r="M153" s="174" t="str">
        <f t="shared" si="4"/>
        <v/>
      </c>
    </row>
    <row r="154" spans="2:13">
      <c r="B154" s="85">
        <v>19</v>
      </c>
      <c r="C154" s="196"/>
      <c r="D154" s="197"/>
      <c r="E154" s="197"/>
      <c r="F154" s="197"/>
      <c r="G154" s="198"/>
      <c r="H154" s="196"/>
      <c r="I154" s="198"/>
      <c r="J154" s="125"/>
      <c r="K154" s="125"/>
      <c r="L154" s="128"/>
      <c r="M154" s="174" t="str">
        <f t="shared" si="4"/>
        <v/>
      </c>
    </row>
    <row r="155" spans="2:13">
      <c r="B155" s="85">
        <v>20</v>
      </c>
      <c r="C155" s="196"/>
      <c r="D155" s="197"/>
      <c r="E155" s="197"/>
      <c r="F155" s="197"/>
      <c r="G155" s="198"/>
      <c r="H155" s="196"/>
      <c r="I155" s="198"/>
      <c r="J155" s="125"/>
      <c r="K155" s="125"/>
      <c r="L155" s="128"/>
      <c r="M155" s="174" t="str">
        <f t="shared" si="4"/>
        <v/>
      </c>
    </row>
    <row r="156" spans="2:13">
      <c r="B156" s="85">
        <v>21</v>
      </c>
      <c r="C156" s="196"/>
      <c r="D156" s="197"/>
      <c r="E156" s="197"/>
      <c r="F156" s="197"/>
      <c r="G156" s="198"/>
      <c r="H156" s="196"/>
      <c r="I156" s="198"/>
      <c r="J156" s="125"/>
      <c r="K156" s="125"/>
      <c r="L156" s="128"/>
      <c r="M156" s="174" t="str">
        <f t="shared" si="4"/>
        <v/>
      </c>
    </row>
    <row r="157" spans="2:13">
      <c r="B157" s="85">
        <v>22</v>
      </c>
      <c r="C157" s="196"/>
      <c r="D157" s="197"/>
      <c r="E157" s="197"/>
      <c r="F157" s="197"/>
      <c r="G157" s="198"/>
      <c r="H157" s="196"/>
      <c r="I157" s="198"/>
      <c r="J157" s="125"/>
      <c r="K157" s="125"/>
      <c r="L157" s="128"/>
      <c r="M157" s="174" t="str">
        <f t="shared" si="4"/>
        <v/>
      </c>
    </row>
    <row r="158" spans="2:13">
      <c r="B158" s="85">
        <v>23</v>
      </c>
      <c r="C158" s="196"/>
      <c r="D158" s="197"/>
      <c r="E158" s="197"/>
      <c r="F158" s="197"/>
      <c r="G158" s="198"/>
      <c r="H158" s="196"/>
      <c r="I158" s="198"/>
      <c r="J158" s="125"/>
      <c r="K158" s="125"/>
      <c r="L158" s="128"/>
      <c r="M158" s="174" t="str">
        <f t="shared" si="4"/>
        <v/>
      </c>
    </row>
    <row r="159" spans="2:13">
      <c r="B159" s="85">
        <v>24</v>
      </c>
      <c r="C159" s="196"/>
      <c r="D159" s="197"/>
      <c r="E159" s="197"/>
      <c r="F159" s="197"/>
      <c r="G159" s="198"/>
      <c r="H159" s="196"/>
      <c r="I159" s="198"/>
      <c r="J159" s="125"/>
      <c r="K159" s="125"/>
      <c r="L159" s="128"/>
      <c r="M159" s="174" t="str">
        <f t="shared" si="4"/>
        <v/>
      </c>
    </row>
    <row r="160" spans="2:13">
      <c r="B160" s="85">
        <v>25</v>
      </c>
      <c r="C160" s="196"/>
      <c r="D160" s="197"/>
      <c r="E160" s="197"/>
      <c r="F160" s="197"/>
      <c r="G160" s="198"/>
      <c r="H160" s="196"/>
      <c r="I160" s="198"/>
      <c r="J160" s="125"/>
      <c r="K160" s="125"/>
      <c r="L160" s="128"/>
      <c r="M160" s="174" t="str">
        <f t="shared" si="4"/>
        <v/>
      </c>
    </row>
    <row r="161" spans="2:13" ht="17.25" thickBot="1">
      <c r="B161" s="86"/>
      <c r="C161" s="221"/>
      <c r="D161" s="222"/>
      <c r="E161" s="222"/>
      <c r="F161" s="222"/>
      <c r="G161" s="223"/>
      <c r="H161" s="221"/>
      <c r="I161" s="223"/>
      <c r="J161" s="126"/>
      <c r="K161" s="126"/>
      <c r="L161" s="129"/>
      <c r="M161" s="174" t="str">
        <f t="shared" si="4"/>
        <v/>
      </c>
    </row>
    <row r="162" spans="2:13" ht="17.25" thickBot="1">
      <c r="B162" s="76"/>
      <c r="C162" s="202"/>
      <c r="D162" s="203"/>
      <c r="E162" s="203"/>
      <c r="F162" s="203"/>
      <c r="G162" s="204"/>
      <c r="H162" s="202"/>
      <c r="I162" s="204"/>
      <c r="J162" s="77"/>
      <c r="K162" s="77" t="s">
        <v>82</v>
      </c>
      <c r="L162" s="76" t="s">
        <v>79</v>
      </c>
      <c r="M162" s="175">
        <f>SUM(M136:M161)</f>
        <v>0</v>
      </c>
    </row>
    <row r="164" spans="2:13">
      <c r="F164" s="23" t="s">
        <v>11</v>
      </c>
    </row>
    <row r="165" spans="2:13">
      <c r="F165" s="23" t="s">
        <v>12</v>
      </c>
    </row>
    <row r="166" spans="2:13">
      <c r="F166" s="79" t="s">
        <v>13</v>
      </c>
    </row>
    <row r="167" spans="2:13" ht="17.25" thickBot="1">
      <c r="F167" s="55"/>
      <c r="G167" s="55"/>
      <c r="H167" s="55"/>
      <c r="I167" s="55"/>
      <c r="J167" s="55"/>
      <c r="K167" s="55"/>
      <c r="L167" s="55"/>
    </row>
    <row r="169" spans="2:13">
      <c r="K169" s="39" t="s">
        <v>46</v>
      </c>
      <c r="L169" s="80" t="str">
        <f>L45</f>
        <v>C0000-001</v>
      </c>
    </row>
    <row r="170" spans="2:13">
      <c r="K170" s="39" t="s">
        <v>44</v>
      </c>
      <c r="L170" s="81" t="s">
        <v>47</v>
      </c>
    </row>
    <row r="173" spans="2:13" ht="20.100000000000001" customHeight="1">
      <c r="B173" s="208" t="s">
        <v>17</v>
      </c>
      <c r="C173" s="208"/>
      <c r="D173" s="208"/>
      <c r="E173" s="208"/>
      <c r="F173" s="208"/>
      <c r="G173" s="208"/>
      <c r="H173" s="208"/>
      <c r="I173" s="208"/>
      <c r="J173" s="208"/>
      <c r="K173" s="208"/>
      <c r="L173" s="208"/>
      <c r="M173" s="208"/>
    </row>
    <row r="174" spans="2:13" ht="17.25" thickBot="1">
      <c r="K174" s="39" t="s">
        <v>18</v>
      </c>
      <c r="L174" s="218">
        <f>D5</f>
        <v>44166</v>
      </c>
      <c r="M174" s="218"/>
    </row>
    <row r="175" spans="2:13">
      <c r="B175" s="45" t="s">
        <v>5</v>
      </c>
      <c r="C175" s="46"/>
      <c r="D175" s="46"/>
      <c r="E175" s="46"/>
      <c r="F175" s="46"/>
      <c r="G175" s="47"/>
      <c r="H175" s="45" t="s">
        <v>20</v>
      </c>
      <c r="I175" s="46"/>
      <c r="J175" s="46"/>
      <c r="K175" s="62" t="s">
        <v>6</v>
      </c>
      <c r="L175" s="46"/>
      <c r="M175" s="47"/>
    </row>
    <row r="176" spans="2:13" ht="17.25" thickBot="1">
      <c r="B176" s="50"/>
      <c r="C176" s="193"/>
      <c r="D176" s="193"/>
      <c r="E176" s="193"/>
      <c r="F176" s="193"/>
      <c r="G176" s="51"/>
      <c r="H176" s="53"/>
      <c r="I176" s="191" t="str">
        <f>L45</f>
        <v>C0000-001</v>
      </c>
      <c r="J176" s="191"/>
      <c r="K176" s="191"/>
      <c r="L176" s="191"/>
      <c r="M176" s="56"/>
    </row>
    <row r="177" spans="2:13">
      <c r="B177" s="45" t="s">
        <v>77</v>
      </c>
      <c r="C177" s="46"/>
      <c r="D177" s="46"/>
      <c r="E177" s="46"/>
      <c r="F177" s="46"/>
      <c r="G177" s="47"/>
      <c r="H177" s="45" t="s">
        <v>7</v>
      </c>
      <c r="I177" s="57"/>
      <c r="J177" s="46"/>
      <c r="K177" s="57"/>
      <c r="L177" s="46"/>
      <c r="M177" s="58"/>
    </row>
    <row r="178" spans="2:13">
      <c r="B178" s="48"/>
      <c r="C178" s="31"/>
      <c r="D178" s="31"/>
      <c r="E178" s="31"/>
      <c r="F178" s="31"/>
      <c r="G178" s="49"/>
      <c r="H178" s="48"/>
      <c r="I178" s="59"/>
      <c r="J178" s="31"/>
      <c r="K178" s="59"/>
      <c r="L178" s="31"/>
      <c r="M178" s="60"/>
    </row>
    <row r="179" spans="2:13">
      <c r="B179" s="101" t="s">
        <v>19</v>
      </c>
      <c r="C179" s="219"/>
      <c r="D179" s="219"/>
      <c r="E179" s="219"/>
      <c r="F179" s="219"/>
      <c r="G179" s="220"/>
      <c r="H179" s="101" t="s">
        <v>19</v>
      </c>
      <c r="I179" s="189"/>
      <c r="J179" s="189"/>
      <c r="K179" s="189"/>
      <c r="L179" s="189"/>
      <c r="M179" s="190"/>
    </row>
    <row r="180" spans="2:13">
      <c r="B180" s="101" t="s">
        <v>21</v>
      </c>
      <c r="C180" s="189"/>
      <c r="D180" s="189"/>
      <c r="E180" s="189"/>
      <c r="F180" s="189"/>
      <c r="G180" s="190"/>
      <c r="H180" s="101" t="s">
        <v>21</v>
      </c>
      <c r="I180" s="189"/>
      <c r="J180" s="189"/>
      <c r="K180" s="189"/>
      <c r="L180" s="189"/>
      <c r="M180" s="190"/>
    </row>
    <row r="181" spans="2:13">
      <c r="B181" s="52"/>
      <c r="C181" s="189"/>
      <c r="D181" s="189"/>
      <c r="E181" s="189"/>
      <c r="F181" s="189"/>
      <c r="G181" s="190"/>
      <c r="H181" s="52"/>
      <c r="I181" s="189"/>
      <c r="J181" s="189"/>
      <c r="K181" s="189"/>
      <c r="L181" s="189"/>
      <c r="M181" s="190"/>
    </row>
    <row r="182" spans="2:13">
      <c r="B182" s="52"/>
      <c r="C182" s="189"/>
      <c r="D182" s="189"/>
      <c r="E182" s="189"/>
      <c r="F182" s="189"/>
      <c r="G182" s="190"/>
      <c r="H182" s="52"/>
      <c r="I182" s="189"/>
      <c r="J182" s="189"/>
      <c r="K182" s="189"/>
      <c r="L182" s="189"/>
      <c r="M182" s="190"/>
    </row>
    <row r="183" spans="2:13">
      <c r="B183" s="52"/>
      <c r="C183" s="189"/>
      <c r="D183" s="189"/>
      <c r="E183" s="189"/>
      <c r="F183" s="189"/>
      <c r="G183" s="190"/>
      <c r="H183" s="52"/>
      <c r="I183" s="189"/>
      <c r="J183" s="189"/>
      <c r="K183" s="189"/>
      <c r="L183" s="189"/>
      <c r="M183" s="190"/>
    </row>
    <row r="184" spans="2:13" ht="17.25" thickBot="1">
      <c r="B184" s="102" t="s">
        <v>22</v>
      </c>
      <c r="C184" s="194"/>
      <c r="D184" s="194"/>
      <c r="E184" s="194"/>
      <c r="F184" s="194"/>
      <c r="G184" s="195"/>
      <c r="H184" s="102" t="s">
        <v>22</v>
      </c>
      <c r="I184" s="191"/>
      <c r="J184" s="191"/>
      <c r="K184" s="191"/>
      <c r="L184" s="191"/>
      <c r="M184" s="192"/>
    </row>
    <row r="185" spans="2:13">
      <c r="B185" s="45" t="s">
        <v>76</v>
      </c>
      <c r="C185" s="57"/>
      <c r="D185" s="46"/>
      <c r="E185" s="46"/>
      <c r="F185" s="46"/>
      <c r="G185" s="47"/>
      <c r="H185" s="45" t="s">
        <v>78</v>
      </c>
      <c r="I185" s="57"/>
      <c r="J185" s="46"/>
      <c r="K185" s="46"/>
      <c r="L185" s="46"/>
      <c r="M185" s="47"/>
    </row>
    <row r="186" spans="2:13">
      <c r="B186" s="61"/>
      <c r="C186" s="59"/>
      <c r="D186" s="31"/>
      <c r="E186" s="31"/>
      <c r="F186" s="31"/>
      <c r="G186" s="49"/>
      <c r="H186" s="61"/>
      <c r="I186" s="59"/>
      <c r="J186" s="31"/>
      <c r="K186" s="31"/>
      <c r="L186" s="31"/>
      <c r="M186" s="49"/>
    </row>
    <row r="187" spans="2:13">
      <c r="B187" s="101" t="s">
        <v>19</v>
      </c>
      <c r="C187" s="189"/>
      <c r="D187" s="189"/>
      <c r="E187" s="189"/>
      <c r="F187" s="189"/>
      <c r="G187" s="190"/>
      <c r="H187" s="101" t="s">
        <v>19</v>
      </c>
      <c r="I187" s="189"/>
      <c r="J187" s="189"/>
      <c r="K187" s="189"/>
      <c r="L187" s="189"/>
      <c r="M187" s="190"/>
    </row>
    <row r="188" spans="2:13">
      <c r="B188" s="101" t="s">
        <v>21</v>
      </c>
      <c r="C188" s="189"/>
      <c r="D188" s="189"/>
      <c r="E188" s="189"/>
      <c r="F188" s="189"/>
      <c r="G188" s="190"/>
      <c r="H188" s="101" t="s">
        <v>21</v>
      </c>
      <c r="I188" s="189"/>
      <c r="J188" s="189"/>
      <c r="K188" s="189"/>
      <c r="L188" s="189"/>
      <c r="M188" s="190"/>
    </row>
    <row r="189" spans="2:13">
      <c r="B189" s="52"/>
      <c r="C189" s="189"/>
      <c r="D189" s="189"/>
      <c r="E189" s="189"/>
      <c r="F189" s="189"/>
      <c r="G189" s="190"/>
      <c r="H189" s="52"/>
      <c r="I189" s="189"/>
      <c r="J189" s="189"/>
      <c r="K189" s="189"/>
      <c r="L189" s="189"/>
      <c r="M189" s="190"/>
    </row>
    <row r="190" spans="2:13">
      <c r="B190" s="52"/>
      <c r="C190" s="189"/>
      <c r="D190" s="189"/>
      <c r="E190" s="189"/>
      <c r="F190" s="189"/>
      <c r="G190" s="190"/>
      <c r="H190" s="52"/>
      <c r="I190" s="189"/>
      <c r="J190" s="189"/>
      <c r="K190" s="189"/>
      <c r="L190" s="189"/>
      <c r="M190" s="190"/>
    </row>
    <row r="191" spans="2:13">
      <c r="B191" s="52"/>
      <c r="C191" s="189"/>
      <c r="D191" s="189"/>
      <c r="E191" s="189"/>
      <c r="F191" s="189"/>
      <c r="G191" s="190"/>
      <c r="H191" s="52"/>
      <c r="I191" s="189"/>
      <c r="J191" s="189"/>
      <c r="K191" s="189"/>
      <c r="L191" s="189"/>
      <c r="M191" s="190"/>
    </row>
    <row r="192" spans="2:13" ht="17.25" thickBot="1">
      <c r="B192" s="102" t="s">
        <v>22</v>
      </c>
      <c r="C192" s="191"/>
      <c r="D192" s="191"/>
      <c r="E192" s="191"/>
      <c r="F192" s="191"/>
      <c r="G192" s="192"/>
      <c r="H192" s="102" t="s">
        <v>22</v>
      </c>
      <c r="I192" s="191"/>
      <c r="J192" s="191"/>
      <c r="K192" s="191"/>
      <c r="L192" s="191"/>
      <c r="M192" s="192"/>
    </row>
    <row r="193" spans="2:13" ht="17.25" thickBot="1"/>
    <row r="194" spans="2:13">
      <c r="B194" s="209" t="s">
        <v>32</v>
      </c>
      <c r="C194" s="45"/>
      <c r="D194" s="62"/>
      <c r="E194" s="62"/>
      <c r="F194" s="62"/>
      <c r="G194" s="63"/>
      <c r="H194" s="45"/>
      <c r="I194" s="63"/>
      <c r="J194" s="64"/>
      <c r="K194" s="64"/>
      <c r="L194" s="64" t="s">
        <v>10</v>
      </c>
      <c r="M194" s="64"/>
    </row>
    <row r="195" spans="2:13">
      <c r="B195" s="210"/>
      <c r="C195" s="212" t="s">
        <v>24</v>
      </c>
      <c r="D195" s="213"/>
      <c r="E195" s="213"/>
      <c r="F195" s="213"/>
      <c r="G195" s="214"/>
      <c r="H195" s="212" t="s">
        <v>25</v>
      </c>
      <c r="I195" s="214"/>
      <c r="J195" s="89" t="s">
        <v>26</v>
      </c>
      <c r="K195" s="89" t="s">
        <v>27</v>
      </c>
      <c r="L195" s="89" t="s">
        <v>68</v>
      </c>
      <c r="M195" s="176" t="s">
        <v>28</v>
      </c>
    </row>
    <row r="196" spans="2:13">
      <c r="B196" s="210"/>
      <c r="C196" s="91"/>
      <c r="D196" s="92"/>
      <c r="E196" s="92"/>
      <c r="F196" s="92"/>
      <c r="G196" s="93"/>
      <c r="H196" s="212" t="s">
        <v>29</v>
      </c>
      <c r="I196" s="214"/>
      <c r="J196" s="89" t="s">
        <v>30</v>
      </c>
      <c r="K196" s="89"/>
      <c r="L196" s="89" t="s">
        <v>65</v>
      </c>
      <c r="M196" s="176"/>
    </row>
    <row r="197" spans="2:13" ht="17.25" thickBot="1">
      <c r="B197" s="211"/>
      <c r="C197" s="215" t="s">
        <v>33</v>
      </c>
      <c r="D197" s="216"/>
      <c r="E197" s="216"/>
      <c r="F197" s="216"/>
      <c r="G197" s="217"/>
      <c r="H197" s="94"/>
      <c r="I197" s="95"/>
      <c r="J197" s="90"/>
      <c r="K197" s="90"/>
      <c r="L197" s="90" t="s">
        <v>69</v>
      </c>
      <c r="M197" s="177"/>
    </row>
    <row r="198" spans="2:13">
      <c r="B198" s="69">
        <v>1</v>
      </c>
      <c r="C198" s="205"/>
      <c r="D198" s="206"/>
      <c r="E198" s="206"/>
      <c r="F198" s="206"/>
      <c r="G198" s="207"/>
      <c r="H198" s="205"/>
      <c r="I198" s="207"/>
      <c r="J198" s="124"/>
      <c r="K198" s="124"/>
      <c r="L198" s="127"/>
      <c r="M198" s="178" t="str">
        <f>IF(AND(K198="",L198=""),"",K198*L198)</f>
        <v/>
      </c>
    </row>
    <row r="199" spans="2:13">
      <c r="B199" s="71">
        <v>2</v>
      </c>
      <c r="C199" s="196"/>
      <c r="D199" s="197"/>
      <c r="E199" s="197"/>
      <c r="F199" s="197"/>
      <c r="G199" s="198"/>
      <c r="H199" s="196"/>
      <c r="I199" s="198"/>
      <c r="J199" s="125"/>
      <c r="K199" s="125"/>
      <c r="L199" s="128"/>
      <c r="M199" s="174" t="str">
        <f>IF(AND(K199="",L199=""),"",K199*L199)</f>
        <v/>
      </c>
    </row>
    <row r="200" spans="2:13">
      <c r="B200" s="71">
        <v>3</v>
      </c>
      <c r="C200" s="196"/>
      <c r="D200" s="197"/>
      <c r="E200" s="197"/>
      <c r="F200" s="197"/>
      <c r="G200" s="198"/>
      <c r="H200" s="196"/>
      <c r="I200" s="198"/>
      <c r="J200" s="125"/>
      <c r="K200" s="125"/>
      <c r="L200" s="128"/>
      <c r="M200" s="174" t="str">
        <f t="shared" ref="M200:M223" si="5">IF(AND(K200="",L200=""),"",K200*L200)</f>
        <v/>
      </c>
    </row>
    <row r="201" spans="2:13">
      <c r="B201" s="71">
        <v>4</v>
      </c>
      <c r="C201" s="196"/>
      <c r="D201" s="197"/>
      <c r="E201" s="197"/>
      <c r="F201" s="197"/>
      <c r="G201" s="198"/>
      <c r="H201" s="196"/>
      <c r="I201" s="198"/>
      <c r="J201" s="125"/>
      <c r="K201" s="125"/>
      <c r="L201" s="128"/>
      <c r="M201" s="174" t="str">
        <f t="shared" si="5"/>
        <v/>
      </c>
    </row>
    <row r="202" spans="2:13">
      <c r="B202" s="71">
        <v>5</v>
      </c>
      <c r="C202" s="196"/>
      <c r="D202" s="197"/>
      <c r="E202" s="197"/>
      <c r="F202" s="197"/>
      <c r="G202" s="198"/>
      <c r="H202" s="196"/>
      <c r="I202" s="198"/>
      <c r="J202" s="125"/>
      <c r="K202" s="125"/>
      <c r="L202" s="128"/>
      <c r="M202" s="174" t="str">
        <f t="shared" si="5"/>
        <v/>
      </c>
    </row>
    <row r="203" spans="2:13">
      <c r="B203" s="71">
        <v>6</v>
      </c>
      <c r="C203" s="196"/>
      <c r="D203" s="197"/>
      <c r="E203" s="197"/>
      <c r="F203" s="197"/>
      <c r="G203" s="198"/>
      <c r="H203" s="196"/>
      <c r="I203" s="198"/>
      <c r="J203" s="125"/>
      <c r="K203" s="125"/>
      <c r="L203" s="128"/>
      <c r="M203" s="174" t="str">
        <f t="shared" si="5"/>
        <v/>
      </c>
    </row>
    <row r="204" spans="2:13">
      <c r="B204" s="71">
        <v>7</v>
      </c>
      <c r="C204" s="196"/>
      <c r="D204" s="197"/>
      <c r="E204" s="197"/>
      <c r="F204" s="197"/>
      <c r="G204" s="198"/>
      <c r="H204" s="196"/>
      <c r="I204" s="198"/>
      <c r="J204" s="125"/>
      <c r="K204" s="125"/>
      <c r="L204" s="128"/>
      <c r="M204" s="174" t="str">
        <f t="shared" si="5"/>
        <v/>
      </c>
    </row>
    <row r="205" spans="2:13">
      <c r="B205" s="71">
        <v>8</v>
      </c>
      <c r="C205" s="196"/>
      <c r="D205" s="197"/>
      <c r="E205" s="197"/>
      <c r="F205" s="197"/>
      <c r="G205" s="198"/>
      <c r="H205" s="196"/>
      <c r="I205" s="198"/>
      <c r="J205" s="125"/>
      <c r="K205" s="125"/>
      <c r="L205" s="128"/>
      <c r="M205" s="174" t="str">
        <f t="shared" si="5"/>
        <v/>
      </c>
    </row>
    <row r="206" spans="2:13">
      <c r="B206" s="71">
        <v>9</v>
      </c>
      <c r="C206" s="196"/>
      <c r="D206" s="197"/>
      <c r="E206" s="197"/>
      <c r="F206" s="197"/>
      <c r="G206" s="198"/>
      <c r="H206" s="196"/>
      <c r="I206" s="198"/>
      <c r="J206" s="125"/>
      <c r="K206" s="125"/>
      <c r="L206" s="128"/>
      <c r="M206" s="174" t="str">
        <f t="shared" si="5"/>
        <v/>
      </c>
    </row>
    <row r="207" spans="2:13">
      <c r="B207" s="71">
        <v>10</v>
      </c>
      <c r="C207" s="196"/>
      <c r="D207" s="197"/>
      <c r="E207" s="197"/>
      <c r="F207" s="197"/>
      <c r="G207" s="198"/>
      <c r="H207" s="196"/>
      <c r="I207" s="198"/>
      <c r="J207" s="125"/>
      <c r="K207" s="125"/>
      <c r="L207" s="128"/>
      <c r="M207" s="174" t="str">
        <f t="shared" si="5"/>
        <v/>
      </c>
    </row>
    <row r="208" spans="2:13">
      <c r="B208" s="71">
        <v>11</v>
      </c>
      <c r="C208" s="196"/>
      <c r="D208" s="197"/>
      <c r="E208" s="197"/>
      <c r="F208" s="197"/>
      <c r="G208" s="198"/>
      <c r="H208" s="196"/>
      <c r="I208" s="198"/>
      <c r="J208" s="125"/>
      <c r="K208" s="125"/>
      <c r="L208" s="128"/>
      <c r="M208" s="174" t="str">
        <f t="shared" si="5"/>
        <v/>
      </c>
    </row>
    <row r="209" spans="2:13">
      <c r="B209" s="71">
        <v>12</v>
      </c>
      <c r="C209" s="196"/>
      <c r="D209" s="197"/>
      <c r="E209" s="197"/>
      <c r="F209" s="197"/>
      <c r="G209" s="198"/>
      <c r="H209" s="196"/>
      <c r="I209" s="198"/>
      <c r="J209" s="125"/>
      <c r="K209" s="125"/>
      <c r="L209" s="128"/>
      <c r="M209" s="174" t="str">
        <f t="shared" si="5"/>
        <v/>
      </c>
    </row>
    <row r="210" spans="2:13">
      <c r="B210" s="71">
        <v>13</v>
      </c>
      <c r="C210" s="196"/>
      <c r="D210" s="197"/>
      <c r="E210" s="197"/>
      <c r="F210" s="197"/>
      <c r="G210" s="198"/>
      <c r="H210" s="196"/>
      <c r="I210" s="198"/>
      <c r="J210" s="125"/>
      <c r="K210" s="125"/>
      <c r="L210" s="128"/>
      <c r="M210" s="174" t="str">
        <f t="shared" si="5"/>
        <v/>
      </c>
    </row>
    <row r="211" spans="2:13">
      <c r="B211" s="71">
        <v>14</v>
      </c>
      <c r="C211" s="196"/>
      <c r="D211" s="197"/>
      <c r="E211" s="197"/>
      <c r="F211" s="197"/>
      <c r="G211" s="198"/>
      <c r="H211" s="196"/>
      <c r="I211" s="198"/>
      <c r="J211" s="125"/>
      <c r="K211" s="125"/>
      <c r="L211" s="128"/>
      <c r="M211" s="174" t="str">
        <f t="shared" si="5"/>
        <v/>
      </c>
    </row>
    <row r="212" spans="2:13">
      <c r="B212" s="71">
        <v>15</v>
      </c>
      <c r="C212" s="196"/>
      <c r="D212" s="197"/>
      <c r="E212" s="197"/>
      <c r="F212" s="197"/>
      <c r="G212" s="198"/>
      <c r="H212" s="196"/>
      <c r="I212" s="198"/>
      <c r="J212" s="125"/>
      <c r="K212" s="125"/>
      <c r="L212" s="128"/>
      <c r="M212" s="174" t="str">
        <f t="shared" si="5"/>
        <v/>
      </c>
    </row>
    <row r="213" spans="2:13">
      <c r="B213" s="71">
        <v>16</v>
      </c>
      <c r="C213" s="196"/>
      <c r="D213" s="197"/>
      <c r="E213" s="197"/>
      <c r="F213" s="197"/>
      <c r="G213" s="198"/>
      <c r="H213" s="196"/>
      <c r="I213" s="198"/>
      <c r="J213" s="125"/>
      <c r="K213" s="125"/>
      <c r="L213" s="128"/>
      <c r="M213" s="174" t="str">
        <f t="shared" si="5"/>
        <v/>
      </c>
    </row>
    <row r="214" spans="2:13">
      <c r="B214" s="71">
        <v>17</v>
      </c>
      <c r="C214" s="196"/>
      <c r="D214" s="197"/>
      <c r="E214" s="197"/>
      <c r="F214" s="197"/>
      <c r="G214" s="198"/>
      <c r="H214" s="196"/>
      <c r="I214" s="198"/>
      <c r="J214" s="125"/>
      <c r="K214" s="125"/>
      <c r="L214" s="128"/>
      <c r="M214" s="174" t="str">
        <f t="shared" si="5"/>
        <v/>
      </c>
    </row>
    <row r="215" spans="2:13">
      <c r="B215" s="71">
        <v>18</v>
      </c>
      <c r="C215" s="196"/>
      <c r="D215" s="197"/>
      <c r="E215" s="197"/>
      <c r="F215" s="197"/>
      <c r="G215" s="198"/>
      <c r="H215" s="196"/>
      <c r="I215" s="198"/>
      <c r="J215" s="125"/>
      <c r="K215" s="125"/>
      <c r="L215" s="128"/>
      <c r="M215" s="174" t="str">
        <f t="shared" si="5"/>
        <v/>
      </c>
    </row>
    <row r="216" spans="2:13">
      <c r="B216" s="71">
        <v>19</v>
      </c>
      <c r="C216" s="196"/>
      <c r="D216" s="197"/>
      <c r="E216" s="197"/>
      <c r="F216" s="197"/>
      <c r="G216" s="198"/>
      <c r="H216" s="196"/>
      <c r="I216" s="198"/>
      <c r="J216" s="125"/>
      <c r="K216" s="125"/>
      <c r="L216" s="128"/>
      <c r="M216" s="174" t="str">
        <f t="shared" si="5"/>
        <v/>
      </c>
    </row>
    <row r="217" spans="2:13">
      <c r="B217" s="71">
        <v>20</v>
      </c>
      <c r="C217" s="196"/>
      <c r="D217" s="197"/>
      <c r="E217" s="197"/>
      <c r="F217" s="197"/>
      <c r="G217" s="198"/>
      <c r="H217" s="196"/>
      <c r="I217" s="198"/>
      <c r="J217" s="125"/>
      <c r="K217" s="125"/>
      <c r="L217" s="128"/>
      <c r="M217" s="174" t="str">
        <f t="shared" si="5"/>
        <v/>
      </c>
    </row>
    <row r="218" spans="2:13">
      <c r="B218" s="71">
        <v>21</v>
      </c>
      <c r="C218" s="196"/>
      <c r="D218" s="197"/>
      <c r="E218" s="197"/>
      <c r="F218" s="197"/>
      <c r="G218" s="198"/>
      <c r="H218" s="196"/>
      <c r="I218" s="198"/>
      <c r="J218" s="125"/>
      <c r="K218" s="125"/>
      <c r="L218" s="128"/>
      <c r="M218" s="174" t="str">
        <f t="shared" si="5"/>
        <v/>
      </c>
    </row>
    <row r="219" spans="2:13">
      <c r="B219" s="71">
        <v>22</v>
      </c>
      <c r="C219" s="196"/>
      <c r="D219" s="197"/>
      <c r="E219" s="197"/>
      <c r="F219" s="197"/>
      <c r="G219" s="198"/>
      <c r="H219" s="196"/>
      <c r="I219" s="198"/>
      <c r="J219" s="125"/>
      <c r="K219" s="125"/>
      <c r="L219" s="128"/>
      <c r="M219" s="174" t="str">
        <f t="shared" si="5"/>
        <v/>
      </c>
    </row>
    <row r="220" spans="2:13">
      <c r="B220" s="71">
        <v>23</v>
      </c>
      <c r="C220" s="196"/>
      <c r="D220" s="197"/>
      <c r="E220" s="197"/>
      <c r="F220" s="197"/>
      <c r="G220" s="198"/>
      <c r="H220" s="196"/>
      <c r="I220" s="198"/>
      <c r="J220" s="125"/>
      <c r="K220" s="125"/>
      <c r="L220" s="128"/>
      <c r="M220" s="174" t="str">
        <f t="shared" si="5"/>
        <v/>
      </c>
    </row>
    <row r="221" spans="2:13">
      <c r="B221" s="71">
        <v>24</v>
      </c>
      <c r="C221" s="196"/>
      <c r="D221" s="197"/>
      <c r="E221" s="197"/>
      <c r="F221" s="197"/>
      <c r="G221" s="198"/>
      <c r="H221" s="196"/>
      <c r="I221" s="198"/>
      <c r="J221" s="125"/>
      <c r="K221" s="125"/>
      <c r="L221" s="128"/>
      <c r="M221" s="174" t="str">
        <f t="shared" si="5"/>
        <v/>
      </c>
    </row>
    <row r="222" spans="2:13">
      <c r="B222" s="71">
        <v>25</v>
      </c>
      <c r="C222" s="196"/>
      <c r="D222" s="197"/>
      <c r="E222" s="197"/>
      <c r="F222" s="197"/>
      <c r="G222" s="198"/>
      <c r="H222" s="196"/>
      <c r="I222" s="198"/>
      <c r="J222" s="125"/>
      <c r="K222" s="125"/>
      <c r="L222" s="128"/>
      <c r="M222" s="174" t="str">
        <f t="shared" si="5"/>
        <v/>
      </c>
    </row>
    <row r="223" spans="2:13" ht="17.25" thickBot="1">
      <c r="B223" s="74"/>
      <c r="C223" s="199"/>
      <c r="D223" s="200"/>
      <c r="E223" s="200"/>
      <c r="F223" s="200"/>
      <c r="G223" s="201"/>
      <c r="H223" s="199"/>
      <c r="I223" s="201"/>
      <c r="J223" s="130"/>
      <c r="K223" s="130"/>
      <c r="L223" s="131"/>
      <c r="M223" s="174" t="str">
        <f t="shared" si="5"/>
        <v/>
      </c>
    </row>
    <row r="224" spans="2:13" ht="17.25" thickBot="1">
      <c r="B224" s="76"/>
      <c r="C224" s="202"/>
      <c r="D224" s="203"/>
      <c r="E224" s="203"/>
      <c r="F224" s="203"/>
      <c r="G224" s="204"/>
      <c r="H224" s="202"/>
      <c r="I224" s="204"/>
      <c r="J224" s="77"/>
      <c r="K224" s="77" t="s">
        <v>82</v>
      </c>
      <c r="L224" s="76" t="s">
        <v>79</v>
      </c>
      <c r="M224" s="175">
        <f>SUM(M198:M223)</f>
        <v>0</v>
      </c>
    </row>
    <row r="226" spans="6:12">
      <c r="F226" s="23" t="s">
        <v>11</v>
      </c>
    </row>
    <row r="227" spans="6:12">
      <c r="F227" s="23" t="s">
        <v>12</v>
      </c>
    </row>
    <row r="228" spans="6:12">
      <c r="F228" s="79" t="s">
        <v>13</v>
      </c>
    </row>
    <row r="229" spans="6:12" ht="17.25" thickBot="1">
      <c r="F229" s="55"/>
      <c r="G229" s="55"/>
      <c r="H229" s="55"/>
      <c r="I229" s="55"/>
      <c r="J229" s="55"/>
      <c r="K229" s="55"/>
      <c r="L229" s="55"/>
    </row>
  </sheetData>
  <mergeCells count="379">
    <mergeCell ref="B11:C11"/>
    <mergeCell ref="E11:F11"/>
    <mergeCell ref="G11:H11"/>
    <mergeCell ref="I11:J11"/>
    <mergeCell ref="B14:C14"/>
    <mergeCell ref="B8:C8"/>
    <mergeCell ref="B9:C10"/>
    <mergeCell ref="D9:D10"/>
    <mergeCell ref="E9:J9"/>
    <mergeCell ref="B12:C12"/>
    <mergeCell ref="E12:F12"/>
    <mergeCell ref="G12:H12"/>
    <mergeCell ref="I12:J12"/>
    <mergeCell ref="B13:C13"/>
    <mergeCell ref="E13:F13"/>
    <mergeCell ref="G13:H13"/>
    <mergeCell ref="I13:J13"/>
    <mergeCell ref="E14:F14"/>
    <mergeCell ref="G14:H14"/>
    <mergeCell ref="I14:J14"/>
    <mergeCell ref="B1:M1"/>
    <mergeCell ref="B6:C7"/>
    <mergeCell ref="L9:L10"/>
    <mergeCell ref="M9:M10"/>
    <mergeCell ref="E10:F10"/>
    <mergeCell ref="G10:H10"/>
    <mergeCell ref="I10:J10"/>
    <mergeCell ref="K9:K10"/>
    <mergeCell ref="J6:K7"/>
    <mergeCell ref="D6:I6"/>
    <mergeCell ref="L6:M7"/>
    <mergeCell ref="J5:M5"/>
    <mergeCell ref="D5:I5"/>
    <mergeCell ref="B24:C24"/>
    <mergeCell ref="E24:F24"/>
    <mergeCell ref="G24:H24"/>
    <mergeCell ref="I24:J24"/>
    <mergeCell ref="B25:C25"/>
    <mergeCell ref="E25:F25"/>
    <mergeCell ref="G25:H25"/>
    <mergeCell ref="I25:J25"/>
    <mergeCell ref="B22:C22"/>
    <mergeCell ref="E22:F22"/>
    <mergeCell ref="G22:H22"/>
    <mergeCell ref="I22:J22"/>
    <mergeCell ref="B23:C23"/>
    <mergeCell ref="E23:F23"/>
    <mergeCell ref="G23:H23"/>
    <mergeCell ref="I23:J23"/>
    <mergeCell ref="B19:C19"/>
    <mergeCell ref="E19:F19"/>
    <mergeCell ref="G19:H19"/>
    <mergeCell ref="I19:J19"/>
    <mergeCell ref="B16:C16"/>
    <mergeCell ref="E16:F16"/>
    <mergeCell ref="G16:H16"/>
    <mergeCell ref="I16:J16"/>
    <mergeCell ref="B17:C17"/>
    <mergeCell ref="E17:F17"/>
    <mergeCell ref="G17:H17"/>
    <mergeCell ref="I17:J17"/>
    <mergeCell ref="B26:C26"/>
    <mergeCell ref="E26:F26"/>
    <mergeCell ref="G26:H26"/>
    <mergeCell ref="I26:J26"/>
    <mergeCell ref="B27:C27"/>
    <mergeCell ref="E27:F27"/>
    <mergeCell ref="G27:H27"/>
    <mergeCell ref="I27:J27"/>
    <mergeCell ref="B15:C15"/>
    <mergeCell ref="E15:F15"/>
    <mergeCell ref="G15:H15"/>
    <mergeCell ref="I15:J15"/>
    <mergeCell ref="B20:C20"/>
    <mergeCell ref="E20:F20"/>
    <mergeCell ref="G20:H20"/>
    <mergeCell ref="I20:J20"/>
    <mergeCell ref="B21:C21"/>
    <mergeCell ref="E21:F21"/>
    <mergeCell ref="G21:H21"/>
    <mergeCell ref="I21:J21"/>
    <mergeCell ref="B18:C18"/>
    <mergeCell ref="E18:F18"/>
    <mergeCell ref="G18:H18"/>
    <mergeCell ref="I18:J18"/>
    <mergeCell ref="B30:C30"/>
    <mergeCell ref="E30:F30"/>
    <mergeCell ref="G30:H30"/>
    <mergeCell ref="I30:J30"/>
    <mergeCell ref="B31:C31"/>
    <mergeCell ref="E31:J31"/>
    <mergeCell ref="B28:C28"/>
    <mergeCell ref="E28:F28"/>
    <mergeCell ref="G28:H28"/>
    <mergeCell ref="I28:J28"/>
    <mergeCell ref="B29:C29"/>
    <mergeCell ref="E29:F29"/>
    <mergeCell ref="G29:H29"/>
    <mergeCell ref="I29:J29"/>
    <mergeCell ref="B49:M49"/>
    <mergeCell ref="L50:M50"/>
    <mergeCell ref="C55:G55"/>
    <mergeCell ref="I37:K37"/>
    <mergeCell ref="L37:M37"/>
    <mergeCell ref="I39:K39"/>
    <mergeCell ref="L39:M39"/>
    <mergeCell ref="I33:K33"/>
    <mergeCell ref="L33:M33"/>
    <mergeCell ref="I35:K35"/>
    <mergeCell ref="L35:M35"/>
    <mergeCell ref="I36:K36"/>
    <mergeCell ref="L36:M36"/>
    <mergeCell ref="I40:K40"/>
    <mergeCell ref="L40:M40"/>
    <mergeCell ref="I34:J34"/>
    <mergeCell ref="L34:M34"/>
    <mergeCell ref="I38:K38"/>
    <mergeCell ref="L38:M38"/>
    <mergeCell ref="B33:G40"/>
    <mergeCell ref="C63:G63"/>
    <mergeCell ref="I63:M63"/>
    <mergeCell ref="C64:G64"/>
    <mergeCell ref="I64:M64"/>
    <mergeCell ref="C65:G65"/>
    <mergeCell ref="I65:M65"/>
    <mergeCell ref="C56:G56"/>
    <mergeCell ref="C57:G57"/>
    <mergeCell ref="C58:G58"/>
    <mergeCell ref="C59:G59"/>
    <mergeCell ref="C66:G66"/>
    <mergeCell ref="I66:M66"/>
    <mergeCell ref="C67:G67"/>
    <mergeCell ref="I67:M67"/>
    <mergeCell ref="B70:B73"/>
    <mergeCell ref="C71:G71"/>
    <mergeCell ref="H71:I71"/>
    <mergeCell ref="H72:I72"/>
    <mergeCell ref="C73:G73"/>
    <mergeCell ref="C77:G77"/>
    <mergeCell ref="H77:I77"/>
    <mergeCell ref="C78:G78"/>
    <mergeCell ref="H78:I78"/>
    <mergeCell ref="C79:G79"/>
    <mergeCell ref="H79:I79"/>
    <mergeCell ref="C74:G74"/>
    <mergeCell ref="H74:I74"/>
    <mergeCell ref="C75:G75"/>
    <mergeCell ref="H75:I75"/>
    <mergeCell ref="C76:G76"/>
    <mergeCell ref="H76:I76"/>
    <mergeCell ref="C83:G83"/>
    <mergeCell ref="H83:I83"/>
    <mergeCell ref="C84:G84"/>
    <mergeCell ref="H84:I84"/>
    <mergeCell ref="C85:G85"/>
    <mergeCell ref="H85:I85"/>
    <mergeCell ref="C80:G80"/>
    <mergeCell ref="H80:I80"/>
    <mergeCell ref="C81:G81"/>
    <mergeCell ref="H81:I81"/>
    <mergeCell ref="C82:G82"/>
    <mergeCell ref="H82:I82"/>
    <mergeCell ref="C89:G89"/>
    <mergeCell ref="H89:I89"/>
    <mergeCell ref="C90:G90"/>
    <mergeCell ref="H90:I90"/>
    <mergeCell ref="C91:G91"/>
    <mergeCell ref="H91:I91"/>
    <mergeCell ref="C86:G86"/>
    <mergeCell ref="H86:I86"/>
    <mergeCell ref="C87:G87"/>
    <mergeCell ref="H87:I87"/>
    <mergeCell ref="C88:G88"/>
    <mergeCell ref="H88:I88"/>
    <mergeCell ref="C118:G118"/>
    <mergeCell ref="L112:M112"/>
    <mergeCell ref="C114:F114"/>
    <mergeCell ref="I114:L114"/>
    <mergeCell ref="I117:M117"/>
    <mergeCell ref="C92:G92"/>
    <mergeCell ref="H92:I92"/>
    <mergeCell ref="C93:G93"/>
    <mergeCell ref="H93:I93"/>
    <mergeCell ref="C94:G94"/>
    <mergeCell ref="H94:I94"/>
    <mergeCell ref="K101:L101"/>
    <mergeCell ref="C98:G98"/>
    <mergeCell ref="H98:I98"/>
    <mergeCell ref="C99:G99"/>
    <mergeCell ref="H99:I99"/>
    <mergeCell ref="C100:G100"/>
    <mergeCell ref="H100:I100"/>
    <mergeCell ref="C95:G95"/>
    <mergeCell ref="H95:I95"/>
    <mergeCell ref="C96:G96"/>
    <mergeCell ref="H96:I96"/>
    <mergeCell ref="C97:G97"/>
    <mergeCell ref="H97:I97"/>
    <mergeCell ref="C125:G125"/>
    <mergeCell ref="I125:M125"/>
    <mergeCell ref="C126:G126"/>
    <mergeCell ref="I126:M126"/>
    <mergeCell ref="C127:G127"/>
    <mergeCell ref="I127:M127"/>
    <mergeCell ref="C122:G122"/>
    <mergeCell ref="I122:M122"/>
    <mergeCell ref="C119:G119"/>
    <mergeCell ref="C120:G120"/>
    <mergeCell ref="C121:G121"/>
    <mergeCell ref="B111:M111"/>
    <mergeCell ref="C117:G117"/>
    <mergeCell ref="C136:G136"/>
    <mergeCell ref="H136:I136"/>
    <mergeCell ref="C137:G137"/>
    <mergeCell ref="H137:I137"/>
    <mergeCell ref="C138:G138"/>
    <mergeCell ref="H138:I138"/>
    <mergeCell ref="C128:G128"/>
    <mergeCell ref="I128:M128"/>
    <mergeCell ref="C129:G129"/>
    <mergeCell ref="I129:M129"/>
    <mergeCell ref="C130:G130"/>
    <mergeCell ref="I130:M130"/>
    <mergeCell ref="I118:M118"/>
    <mergeCell ref="I119:M119"/>
    <mergeCell ref="I120:M120"/>
    <mergeCell ref="I121:M121"/>
    <mergeCell ref="B132:B135"/>
    <mergeCell ref="C133:G133"/>
    <mergeCell ref="H133:I133"/>
    <mergeCell ref="H134:I134"/>
    <mergeCell ref="C135:G135"/>
    <mergeCell ref="H135:I135"/>
    <mergeCell ref="C142:G142"/>
    <mergeCell ref="H142:I142"/>
    <mergeCell ref="C143:G143"/>
    <mergeCell ref="H143:I143"/>
    <mergeCell ref="C144:G144"/>
    <mergeCell ref="H144:I144"/>
    <mergeCell ref="C139:G139"/>
    <mergeCell ref="H139:I139"/>
    <mergeCell ref="C140:G140"/>
    <mergeCell ref="H140:I140"/>
    <mergeCell ref="C141:G141"/>
    <mergeCell ref="H141:I141"/>
    <mergeCell ref="C148:G148"/>
    <mergeCell ref="H148:I148"/>
    <mergeCell ref="C149:G149"/>
    <mergeCell ref="H149:I149"/>
    <mergeCell ref="C150:G150"/>
    <mergeCell ref="H150:I150"/>
    <mergeCell ref="C145:G145"/>
    <mergeCell ref="H145:I145"/>
    <mergeCell ref="C146:G146"/>
    <mergeCell ref="H146:I146"/>
    <mergeCell ref="C147:G147"/>
    <mergeCell ref="H147:I147"/>
    <mergeCell ref="C154:G154"/>
    <mergeCell ref="H154:I154"/>
    <mergeCell ref="C155:G155"/>
    <mergeCell ref="H155:I155"/>
    <mergeCell ref="C156:G156"/>
    <mergeCell ref="H156:I156"/>
    <mergeCell ref="C151:G151"/>
    <mergeCell ref="H151:I151"/>
    <mergeCell ref="C152:G152"/>
    <mergeCell ref="H152:I152"/>
    <mergeCell ref="C153:G153"/>
    <mergeCell ref="H153:I153"/>
    <mergeCell ref="C160:G160"/>
    <mergeCell ref="H160:I160"/>
    <mergeCell ref="C161:G161"/>
    <mergeCell ref="H161:I161"/>
    <mergeCell ref="C162:G162"/>
    <mergeCell ref="H162:I162"/>
    <mergeCell ref="C157:G157"/>
    <mergeCell ref="H157:I157"/>
    <mergeCell ref="C158:G158"/>
    <mergeCell ref="H158:I158"/>
    <mergeCell ref="C159:G159"/>
    <mergeCell ref="H159:I159"/>
    <mergeCell ref="C198:G198"/>
    <mergeCell ref="H198:I198"/>
    <mergeCell ref="C199:G199"/>
    <mergeCell ref="H199:I199"/>
    <mergeCell ref="C200:G200"/>
    <mergeCell ref="H200:I200"/>
    <mergeCell ref="B173:M173"/>
    <mergeCell ref="B194:B197"/>
    <mergeCell ref="C195:G195"/>
    <mergeCell ref="H195:I195"/>
    <mergeCell ref="H196:I196"/>
    <mergeCell ref="C197:G197"/>
    <mergeCell ref="L174:M174"/>
    <mergeCell ref="C176:F176"/>
    <mergeCell ref="I176:L176"/>
    <mergeCell ref="C179:G179"/>
    <mergeCell ref="I179:M179"/>
    <mergeCell ref="C180:G180"/>
    <mergeCell ref="I180:M180"/>
    <mergeCell ref="C181:G181"/>
    <mergeCell ref="I181:M181"/>
    <mergeCell ref="C182:G182"/>
    <mergeCell ref="I182:M182"/>
    <mergeCell ref="C183:G183"/>
    <mergeCell ref="C204:G204"/>
    <mergeCell ref="H204:I204"/>
    <mergeCell ref="C205:G205"/>
    <mergeCell ref="H205:I205"/>
    <mergeCell ref="C206:G206"/>
    <mergeCell ref="H206:I206"/>
    <mergeCell ref="C201:G201"/>
    <mergeCell ref="H201:I201"/>
    <mergeCell ref="C202:G202"/>
    <mergeCell ref="H202:I202"/>
    <mergeCell ref="C203:G203"/>
    <mergeCell ref="H203:I203"/>
    <mergeCell ref="C215:G215"/>
    <mergeCell ref="H215:I215"/>
    <mergeCell ref="C210:G210"/>
    <mergeCell ref="H210:I210"/>
    <mergeCell ref="C211:G211"/>
    <mergeCell ref="H211:I211"/>
    <mergeCell ref="C212:G212"/>
    <mergeCell ref="H212:I212"/>
    <mergeCell ref="C207:G207"/>
    <mergeCell ref="H207:I207"/>
    <mergeCell ref="C208:G208"/>
    <mergeCell ref="H208:I208"/>
    <mergeCell ref="C209:G209"/>
    <mergeCell ref="H209:I209"/>
    <mergeCell ref="C189:G189"/>
    <mergeCell ref="I189:M189"/>
    <mergeCell ref="C222:G222"/>
    <mergeCell ref="H222:I222"/>
    <mergeCell ref="C223:G223"/>
    <mergeCell ref="H223:I223"/>
    <mergeCell ref="C224:G224"/>
    <mergeCell ref="H224:I224"/>
    <mergeCell ref="C219:G219"/>
    <mergeCell ref="H219:I219"/>
    <mergeCell ref="C220:G220"/>
    <mergeCell ref="H220:I220"/>
    <mergeCell ref="C221:G221"/>
    <mergeCell ref="H221:I221"/>
    <mergeCell ref="C216:G216"/>
    <mergeCell ref="H216:I216"/>
    <mergeCell ref="C217:G217"/>
    <mergeCell ref="H217:I217"/>
    <mergeCell ref="C218:G218"/>
    <mergeCell ref="H218:I218"/>
    <mergeCell ref="C213:G213"/>
    <mergeCell ref="H213:I213"/>
    <mergeCell ref="C214:G214"/>
    <mergeCell ref="H214:I214"/>
    <mergeCell ref="C190:G190"/>
    <mergeCell ref="I190:M190"/>
    <mergeCell ref="C191:G191"/>
    <mergeCell ref="I191:M191"/>
    <mergeCell ref="C192:G192"/>
    <mergeCell ref="I192:M192"/>
    <mergeCell ref="C52:F52"/>
    <mergeCell ref="I52:L52"/>
    <mergeCell ref="I55:M55"/>
    <mergeCell ref="I56:M56"/>
    <mergeCell ref="I57:M57"/>
    <mergeCell ref="I58:M58"/>
    <mergeCell ref="I59:M59"/>
    <mergeCell ref="C60:G60"/>
    <mergeCell ref="I60:M60"/>
    <mergeCell ref="C68:G68"/>
    <mergeCell ref="I68:M68"/>
    <mergeCell ref="I183:M183"/>
    <mergeCell ref="C184:G184"/>
    <mergeCell ref="I184:M184"/>
    <mergeCell ref="C187:G187"/>
    <mergeCell ref="I187:M187"/>
    <mergeCell ref="C188:G188"/>
    <mergeCell ref="I188:M188"/>
  </mergeCells>
  <phoneticPr fontId="1"/>
  <pageMargins left="0.27559055118110237" right="0.15748031496062992" top="7.874015748031496E-2" bottom="7.874015748031496E-2" header="0.51181102362204722" footer="0.19685039370078741"/>
  <pageSetup paperSize="9" scale="73" orientation="portrait" verticalDpi="4294967292" r:id="rId1"/>
  <headerFooter alignWithMargins="0"/>
  <rowBreaks count="2" manualBreakCount="2">
    <brk id="44" max="16383" man="1"/>
    <brk id="106" max="16383" man="1"/>
  </rowBreaks>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2">
              <controlPr defaultSize="0" autoFill="0" autoLine="0" autoPict="0">
                <anchor moveWithCells="1">
                  <from>
                    <xdr:col>4</xdr:col>
                    <xdr:colOff>276225</xdr:colOff>
                    <xdr:row>5</xdr:row>
                    <xdr:rowOff>219075</xdr:rowOff>
                  </from>
                  <to>
                    <xdr:col>4</xdr:col>
                    <xdr:colOff>657225</xdr:colOff>
                    <xdr:row>7</xdr:row>
                    <xdr:rowOff>114300</xdr:rowOff>
                  </to>
                </anchor>
              </controlPr>
            </control>
          </mc:Choice>
        </mc:AlternateContent>
        <mc:AlternateContent xmlns:mc="http://schemas.openxmlformats.org/markup-compatibility/2006">
          <mc:Choice Requires="x14">
            <control shapeId="2050" r:id="rId5" name="Check Box 3">
              <controlPr defaultSize="0" autoFill="0" autoLine="0" autoPict="0">
                <anchor moveWithCells="1">
                  <from>
                    <xdr:col>6</xdr:col>
                    <xdr:colOff>257175</xdr:colOff>
                    <xdr:row>5</xdr:row>
                    <xdr:rowOff>228600</xdr:rowOff>
                  </from>
                  <to>
                    <xdr:col>6</xdr:col>
                    <xdr:colOff>647700</xdr:colOff>
                    <xdr:row>7</xdr:row>
                    <xdr:rowOff>104775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11</xdr:col>
                    <xdr:colOff>657225</xdr:colOff>
                    <xdr:row>5</xdr:row>
                    <xdr:rowOff>9525</xdr:rowOff>
                  </from>
                  <to>
                    <xdr:col>12</xdr:col>
                    <xdr:colOff>333375</xdr:colOff>
                    <xdr:row>6</xdr:row>
                    <xdr:rowOff>266700</xdr:rowOff>
                  </to>
                </anchor>
              </controlPr>
            </control>
          </mc:Choice>
        </mc:AlternateContent>
        <mc:AlternateContent xmlns:mc="http://schemas.openxmlformats.org/markup-compatibility/2006">
          <mc:Choice Requires="x14">
            <control shapeId="2078" r:id="rId7" name="Check Box 30">
              <controlPr defaultSize="0" autoFill="0" autoLine="0" autoPict="0">
                <anchor moveWithCells="1">
                  <from>
                    <xdr:col>8</xdr:col>
                    <xdr:colOff>257175</xdr:colOff>
                    <xdr:row>5</xdr:row>
                    <xdr:rowOff>228600</xdr:rowOff>
                  </from>
                  <to>
                    <xdr:col>8</xdr:col>
                    <xdr:colOff>647700</xdr:colOff>
                    <xdr:row>7</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sheetPr>
  <dimension ref="A1:R1030"/>
  <sheetViews>
    <sheetView zoomScaleNormal="100" workbookViewId="0">
      <selection activeCell="P3" sqref="P3"/>
    </sheetView>
  </sheetViews>
  <sheetFormatPr defaultColWidth="13.109375" defaultRowHeight="14.45" customHeight="1"/>
  <cols>
    <col min="1" max="2" width="9.44140625" style="16" customWidth="1"/>
    <col min="3" max="3" width="10.88671875" style="3" customWidth="1"/>
    <col min="4" max="4" width="5.88671875" style="3" customWidth="1"/>
    <col min="5" max="6" width="9.109375" style="3" customWidth="1"/>
    <col min="7" max="9" width="9.44140625" style="3" customWidth="1"/>
    <col min="10" max="10" width="8.109375" style="3" customWidth="1"/>
    <col min="11" max="11" width="8.109375" style="15" customWidth="1"/>
    <col min="12" max="13" width="5.44140625" style="3" customWidth="1"/>
    <col min="14" max="14" width="2.6640625" style="3" customWidth="1"/>
    <col min="15" max="15" width="13.109375" style="120"/>
    <col min="16" max="16" width="13.109375" style="119"/>
    <col min="17" max="16384" width="13.109375" style="3"/>
  </cols>
  <sheetData>
    <row r="1" spans="1:18" ht="14.45" customHeight="1" thickBot="1">
      <c r="A1" s="1" t="s">
        <v>14</v>
      </c>
      <c r="B1" s="2" t="s">
        <v>16</v>
      </c>
      <c r="D1" s="4">
        <v>1</v>
      </c>
      <c r="E1" s="5">
        <v>2</v>
      </c>
      <c r="F1" s="6" t="s">
        <v>71</v>
      </c>
      <c r="G1" s="151" t="s">
        <v>61</v>
      </c>
      <c r="H1" s="151" t="s">
        <v>53</v>
      </c>
      <c r="I1" s="152" t="s">
        <v>54</v>
      </c>
      <c r="J1" s="179" t="s">
        <v>72</v>
      </c>
      <c r="K1" s="179" t="s">
        <v>73</v>
      </c>
      <c r="L1" s="162" t="s">
        <v>72</v>
      </c>
      <c r="M1" s="7" t="s">
        <v>73</v>
      </c>
      <c r="O1" s="119" t="s">
        <v>67</v>
      </c>
    </row>
    <row r="2" spans="1:18" ht="14.45" customHeight="1" thickTop="1" thickBot="1">
      <c r="A2" s="8">
        <f>輸出出荷依頼申込書!L31</f>
        <v>10</v>
      </c>
      <c r="B2" s="9">
        <f>VLOOKUP(A2,D1:E1000,2)</f>
        <v>11002</v>
      </c>
      <c r="D2" s="10">
        <v>1</v>
      </c>
      <c r="E2" s="11">
        <v>2188</v>
      </c>
      <c r="F2" s="160">
        <v>1</v>
      </c>
      <c r="G2" s="153">
        <f>輸出出荷依頼申込書!E11</f>
        <v>0</v>
      </c>
      <c r="H2" s="153">
        <f>輸出出荷依頼申込書!G11</f>
        <v>0</v>
      </c>
      <c r="I2" s="153">
        <f>輸出出荷依頼申込書!I11</f>
        <v>0</v>
      </c>
      <c r="J2" s="154">
        <f>MAX(G2:I2)+((SMALL(G2:I2,1)+SMALL(G2:I2,2))*2)</f>
        <v>0</v>
      </c>
      <c r="K2" s="180">
        <f>VLOOKUP(J2,L2:M421,2)</f>
        <v>0</v>
      </c>
      <c r="L2" s="163">
        <v>0</v>
      </c>
      <c r="M2" s="13">
        <v>0</v>
      </c>
      <c r="N2" s="14"/>
      <c r="O2" s="165" t="s">
        <v>74</v>
      </c>
      <c r="P2" s="166" t="s">
        <v>75</v>
      </c>
      <c r="R2" s="150"/>
    </row>
    <row r="3" spans="1:18" ht="14.45" customHeight="1">
      <c r="A3" s="15" t="s">
        <v>15</v>
      </c>
      <c r="D3" s="17">
        <v>2</v>
      </c>
      <c r="E3" s="18">
        <v>3688</v>
      </c>
      <c r="F3" s="20">
        <v>2</v>
      </c>
      <c r="G3" s="155">
        <f>輸出出荷依頼申込書!E12</f>
        <v>0</v>
      </c>
      <c r="H3" s="155">
        <f>輸出出荷依頼申込書!G12</f>
        <v>0</v>
      </c>
      <c r="I3" s="155">
        <f>輸出出荷依頼申込書!I12</f>
        <v>0</v>
      </c>
      <c r="J3" s="156">
        <f t="shared" ref="J3:J21" si="0">MAX(G3:I3)+((SMALL(G3:I3,1)+SMALL(G3:I3,2))*2)</f>
        <v>0</v>
      </c>
      <c r="K3" s="180">
        <f>VLOOKUP(J3,L2:M421,2)</f>
        <v>0</v>
      </c>
      <c r="L3" s="164">
        <v>1</v>
      </c>
      <c r="M3" s="13">
        <v>0</v>
      </c>
      <c r="N3" s="14"/>
      <c r="O3" s="165">
        <f>(輸出出荷依頼申込書!M101)*0.02</f>
        <v>400</v>
      </c>
      <c r="P3" s="165">
        <f>IF(輸出出荷依頼申込書!K6=TRUE,IF(O3&lt;600,"\600",O3),0)</f>
        <v>0</v>
      </c>
    </row>
    <row r="4" spans="1:18" ht="14.45" customHeight="1">
      <c r="A4" s="3" t="s">
        <v>63</v>
      </c>
      <c r="D4" s="17">
        <v>3</v>
      </c>
      <c r="E4" s="18">
        <v>5113</v>
      </c>
      <c r="F4" s="20">
        <v>3</v>
      </c>
      <c r="G4" s="155">
        <f>輸出出荷依頼申込書!E13</f>
        <v>0</v>
      </c>
      <c r="H4" s="155">
        <f>輸出出荷依頼申込書!G13</f>
        <v>0</v>
      </c>
      <c r="I4" s="155">
        <f>輸出出荷依頼申込書!I13</f>
        <v>0</v>
      </c>
      <c r="J4" s="156">
        <f t="shared" si="0"/>
        <v>0</v>
      </c>
      <c r="K4" s="180">
        <f>VLOOKUP(J4,L1:M421,2)</f>
        <v>0</v>
      </c>
      <c r="L4" s="164">
        <v>2</v>
      </c>
      <c r="M4" s="13">
        <v>0</v>
      </c>
      <c r="N4" s="14"/>
      <c r="O4" s="121"/>
    </row>
    <row r="5" spans="1:18" ht="14.45" customHeight="1">
      <c r="D5" s="17">
        <v>4</v>
      </c>
      <c r="E5" s="18">
        <v>6388</v>
      </c>
      <c r="F5" s="20">
        <v>4</v>
      </c>
      <c r="G5" s="155">
        <f>輸出出荷依頼申込書!E14</f>
        <v>0</v>
      </c>
      <c r="H5" s="155">
        <f>輸出出荷依頼申込書!G14</f>
        <v>0</v>
      </c>
      <c r="I5" s="155">
        <f>輸出出荷依頼申込書!I14</f>
        <v>0</v>
      </c>
      <c r="J5" s="156">
        <f t="shared" si="0"/>
        <v>0</v>
      </c>
      <c r="K5" s="180">
        <f>VLOOKUP(J5,L1:M421,2)</f>
        <v>0</v>
      </c>
      <c r="L5" s="164">
        <v>3</v>
      </c>
      <c r="M5" s="13">
        <v>0</v>
      </c>
      <c r="N5" s="14"/>
      <c r="O5" s="168" t="s">
        <v>83</v>
      </c>
    </row>
    <row r="6" spans="1:18" ht="14.45" customHeight="1">
      <c r="D6" s="17">
        <v>5</v>
      </c>
      <c r="E6" s="18">
        <v>7713</v>
      </c>
      <c r="F6" s="20">
        <v>5</v>
      </c>
      <c r="G6" s="155">
        <f>輸出出荷依頼申込書!E15</f>
        <v>0</v>
      </c>
      <c r="H6" s="155">
        <f>輸出出荷依頼申込書!G15</f>
        <v>0</v>
      </c>
      <c r="I6" s="155">
        <f>輸出出荷依頼申込書!I15</f>
        <v>0</v>
      </c>
      <c r="J6" s="156">
        <f t="shared" si="0"/>
        <v>0</v>
      </c>
      <c r="K6" s="180">
        <f>VLOOKUP(J6,L1:M421,2)</f>
        <v>0</v>
      </c>
      <c r="L6" s="164">
        <v>4</v>
      </c>
      <c r="M6" s="13">
        <v>0</v>
      </c>
      <c r="N6" s="14"/>
    </row>
    <row r="7" spans="1:18" ht="14.45" customHeight="1">
      <c r="D7" s="17">
        <v>6</v>
      </c>
      <c r="E7" s="18">
        <v>8839</v>
      </c>
      <c r="F7" s="20">
        <v>6</v>
      </c>
      <c r="G7" s="155">
        <f>輸出出荷依頼申込書!E16</f>
        <v>0</v>
      </c>
      <c r="H7" s="155">
        <f>輸出出荷依頼申込書!G16</f>
        <v>0</v>
      </c>
      <c r="I7" s="155">
        <f>輸出出荷依頼申込書!I16</f>
        <v>0</v>
      </c>
      <c r="J7" s="156">
        <f t="shared" si="0"/>
        <v>0</v>
      </c>
      <c r="K7" s="181">
        <f>VLOOKUP(J7,L1:M421,2)</f>
        <v>0</v>
      </c>
      <c r="L7" s="13">
        <v>5</v>
      </c>
      <c r="M7" s="13">
        <v>0</v>
      </c>
      <c r="N7" s="14"/>
    </row>
    <row r="8" spans="1:18" ht="14.45" customHeight="1">
      <c r="D8" s="17">
        <v>7</v>
      </c>
      <c r="E8" s="18">
        <v>9704</v>
      </c>
      <c r="F8" s="20">
        <v>7</v>
      </c>
      <c r="G8" s="155">
        <f>輸出出荷依頼申込書!E17</f>
        <v>0</v>
      </c>
      <c r="H8" s="155">
        <f>輸出出荷依頼申込書!G17</f>
        <v>0</v>
      </c>
      <c r="I8" s="155">
        <f>輸出出荷依頼申込書!I17</f>
        <v>0</v>
      </c>
      <c r="J8" s="156">
        <f t="shared" si="0"/>
        <v>0</v>
      </c>
      <c r="K8" s="181">
        <f>VLOOKUP(J8,L1:M421,2)</f>
        <v>0</v>
      </c>
      <c r="L8" s="19">
        <v>6</v>
      </c>
      <c r="M8" s="19">
        <v>0</v>
      </c>
      <c r="N8" s="14"/>
    </row>
    <row r="9" spans="1:18" ht="14.45" customHeight="1">
      <c r="D9" s="17">
        <v>8</v>
      </c>
      <c r="E9" s="18">
        <v>10170</v>
      </c>
      <c r="F9" s="20">
        <v>8</v>
      </c>
      <c r="G9" s="155">
        <f>輸出出荷依頼申込書!E18</f>
        <v>0</v>
      </c>
      <c r="H9" s="155">
        <f>輸出出荷依頼申込書!G18</f>
        <v>0</v>
      </c>
      <c r="I9" s="155">
        <f>輸出出荷依頼申込書!I18</f>
        <v>0</v>
      </c>
      <c r="J9" s="156">
        <f t="shared" si="0"/>
        <v>0</v>
      </c>
      <c r="K9" s="181">
        <f>VLOOKUP(J9,L1:M421,2)</f>
        <v>0</v>
      </c>
      <c r="L9" s="19">
        <v>7</v>
      </c>
      <c r="M9" s="19">
        <v>0</v>
      </c>
      <c r="N9" s="14"/>
    </row>
    <row r="10" spans="1:18" ht="14.45" customHeight="1">
      <c r="D10" s="17">
        <v>9</v>
      </c>
      <c r="E10" s="18">
        <v>10626</v>
      </c>
      <c r="F10" s="20">
        <v>9</v>
      </c>
      <c r="G10" s="155">
        <f>輸出出荷依頼申込書!E19</f>
        <v>0</v>
      </c>
      <c r="H10" s="155">
        <f>輸出出荷依頼申込書!G19</f>
        <v>0</v>
      </c>
      <c r="I10" s="155">
        <f>輸出出荷依頼申込書!I19</f>
        <v>0</v>
      </c>
      <c r="J10" s="156">
        <f t="shared" si="0"/>
        <v>0</v>
      </c>
      <c r="K10" s="181">
        <f>VLOOKUP(J10,L1:M421,2)</f>
        <v>0</v>
      </c>
      <c r="L10" s="19">
        <v>8</v>
      </c>
      <c r="M10" s="19">
        <v>0</v>
      </c>
      <c r="N10" s="14"/>
    </row>
    <row r="11" spans="1:18" ht="14.45" customHeight="1">
      <c r="D11" s="17">
        <v>10</v>
      </c>
      <c r="E11" s="18">
        <v>11002</v>
      </c>
      <c r="F11" s="20">
        <v>10</v>
      </c>
      <c r="G11" s="155">
        <f>輸出出荷依頼申込書!E20</f>
        <v>0</v>
      </c>
      <c r="H11" s="155">
        <f>輸出出荷依頼申込書!G20</f>
        <v>0</v>
      </c>
      <c r="I11" s="155">
        <f>輸出出荷依頼申込書!I20</f>
        <v>0</v>
      </c>
      <c r="J11" s="156">
        <f t="shared" si="0"/>
        <v>0</v>
      </c>
      <c r="K11" s="181">
        <f>VLOOKUP(J11,L1:M421,2)</f>
        <v>0</v>
      </c>
      <c r="L11" s="19">
        <v>9</v>
      </c>
      <c r="M11" s="19">
        <v>0</v>
      </c>
      <c r="N11" s="14"/>
    </row>
    <row r="12" spans="1:18" ht="14.45" customHeight="1">
      <c r="D12" s="17">
        <v>11</v>
      </c>
      <c r="E12" s="18">
        <v>11408</v>
      </c>
      <c r="F12" s="20">
        <v>11</v>
      </c>
      <c r="G12" s="155">
        <f>輸出出荷依頼申込書!E21</f>
        <v>0</v>
      </c>
      <c r="H12" s="155">
        <f>輸出出荷依頼申込書!G21</f>
        <v>0</v>
      </c>
      <c r="I12" s="155">
        <f>輸出出荷依頼申込書!I21</f>
        <v>0</v>
      </c>
      <c r="J12" s="156">
        <f t="shared" si="0"/>
        <v>0</v>
      </c>
      <c r="K12" s="181">
        <f>VLOOKUP(J12,L1:M421,2)</f>
        <v>0</v>
      </c>
      <c r="L12" s="19">
        <v>10</v>
      </c>
      <c r="M12" s="19">
        <v>0</v>
      </c>
      <c r="N12" s="14"/>
    </row>
    <row r="13" spans="1:18" ht="14.45" customHeight="1">
      <c r="D13" s="17">
        <v>12</v>
      </c>
      <c r="E13" s="18">
        <v>11634</v>
      </c>
      <c r="F13" s="20">
        <v>12</v>
      </c>
      <c r="G13" s="155">
        <f>輸出出荷依頼申込書!E22</f>
        <v>0</v>
      </c>
      <c r="H13" s="155">
        <f>輸出出荷依頼申込書!G22</f>
        <v>0</v>
      </c>
      <c r="I13" s="155">
        <f>輸出出荷依頼申込書!I22</f>
        <v>0</v>
      </c>
      <c r="J13" s="156">
        <f t="shared" si="0"/>
        <v>0</v>
      </c>
      <c r="K13" s="181">
        <f>VLOOKUP(J13,L1:M421,2)</f>
        <v>0</v>
      </c>
      <c r="L13" s="19">
        <v>11</v>
      </c>
      <c r="M13" s="19">
        <v>0</v>
      </c>
      <c r="N13" s="14"/>
    </row>
    <row r="14" spans="1:18" ht="14.45" customHeight="1">
      <c r="D14" s="17">
        <v>13</v>
      </c>
      <c r="E14" s="18">
        <v>12000</v>
      </c>
      <c r="F14" s="20">
        <v>13</v>
      </c>
      <c r="G14" s="155">
        <f>輸出出荷依頼申込書!E23</f>
        <v>0</v>
      </c>
      <c r="H14" s="155">
        <f>輸出出荷依頼申込書!G23</f>
        <v>0</v>
      </c>
      <c r="I14" s="155">
        <f>輸出出荷依頼申込書!I23</f>
        <v>0</v>
      </c>
      <c r="J14" s="156">
        <f t="shared" si="0"/>
        <v>0</v>
      </c>
      <c r="K14" s="181">
        <f>VLOOKUP(J14,L1:M421,2)</f>
        <v>0</v>
      </c>
      <c r="L14" s="19">
        <v>12</v>
      </c>
      <c r="M14" s="19">
        <v>0</v>
      </c>
      <c r="N14" s="14"/>
    </row>
    <row r="15" spans="1:18" ht="14.45" customHeight="1">
      <c r="D15" s="17">
        <v>14</v>
      </c>
      <c r="E15" s="18">
        <v>12366</v>
      </c>
      <c r="F15" s="20">
        <v>14</v>
      </c>
      <c r="G15" s="155">
        <f>輸出出荷依頼申込書!E24</f>
        <v>0</v>
      </c>
      <c r="H15" s="155">
        <f>輸出出荷依頼申込書!G24</f>
        <v>0</v>
      </c>
      <c r="I15" s="155">
        <f>輸出出荷依頼申込書!I24</f>
        <v>0</v>
      </c>
      <c r="J15" s="156">
        <f t="shared" si="0"/>
        <v>0</v>
      </c>
      <c r="K15" s="181">
        <f>VLOOKUP(,L1:M421,2)</f>
        <v>0</v>
      </c>
      <c r="L15" s="19">
        <v>13</v>
      </c>
      <c r="M15" s="19">
        <v>0</v>
      </c>
      <c r="N15" s="14"/>
    </row>
    <row r="16" spans="1:18" ht="14.45" customHeight="1">
      <c r="D16" s="17">
        <v>15</v>
      </c>
      <c r="E16" s="18">
        <v>12732</v>
      </c>
      <c r="F16" s="20">
        <v>15</v>
      </c>
      <c r="G16" s="155">
        <f>輸出出荷依頼申込書!E25</f>
        <v>0</v>
      </c>
      <c r="H16" s="155">
        <f>輸出出荷依頼申込書!G25</f>
        <v>0</v>
      </c>
      <c r="I16" s="155">
        <f>輸出出荷依頼申込書!I25</f>
        <v>0</v>
      </c>
      <c r="J16" s="156">
        <f t="shared" si="0"/>
        <v>0</v>
      </c>
      <c r="K16" s="181">
        <f>VLOOKUP(J16,L1:M421,2)</f>
        <v>0</v>
      </c>
      <c r="L16" s="19">
        <v>14</v>
      </c>
      <c r="M16" s="19">
        <v>0</v>
      </c>
      <c r="N16" s="14"/>
    </row>
    <row r="17" spans="4:14" ht="14.45" customHeight="1">
      <c r="D17" s="17">
        <v>16</v>
      </c>
      <c r="E17" s="18">
        <v>13098</v>
      </c>
      <c r="F17" s="20">
        <v>16</v>
      </c>
      <c r="G17" s="155">
        <f>輸出出荷依頼申込書!E26</f>
        <v>0</v>
      </c>
      <c r="H17" s="155">
        <f>輸出出荷依頼申込書!G26</f>
        <v>0</v>
      </c>
      <c r="I17" s="155">
        <f>輸出出荷依頼申込書!I26</f>
        <v>0</v>
      </c>
      <c r="J17" s="156">
        <f t="shared" si="0"/>
        <v>0</v>
      </c>
      <c r="K17" s="181">
        <f>VLOOKUP(J17,L1:M421,2)</f>
        <v>0</v>
      </c>
      <c r="L17" s="19">
        <v>15</v>
      </c>
      <c r="M17" s="19">
        <v>0</v>
      </c>
      <c r="N17" s="14"/>
    </row>
    <row r="18" spans="4:14" ht="14.45" customHeight="1">
      <c r="D18" s="17">
        <v>17</v>
      </c>
      <c r="E18" s="18">
        <v>13464</v>
      </c>
      <c r="F18" s="20">
        <v>17</v>
      </c>
      <c r="G18" s="155">
        <f>輸出出荷依頼申込書!E27</f>
        <v>0</v>
      </c>
      <c r="H18" s="155">
        <f>輸出出荷依頼申込書!G27</f>
        <v>0</v>
      </c>
      <c r="I18" s="155">
        <f>輸出出荷依頼申込書!I27</f>
        <v>0</v>
      </c>
      <c r="J18" s="156">
        <f t="shared" si="0"/>
        <v>0</v>
      </c>
      <c r="K18" s="181">
        <f>VLOOKUP(J18,L1:M421,2)</f>
        <v>0</v>
      </c>
      <c r="L18" s="19">
        <v>16</v>
      </c>
      <c r="M18" s="19">
        <v>0</v>
      </c>
      <c r="N18" s="14"/>
    </row>
    <row r="19" spans="4:14" ht="14.45" customHeight="1">
      <c r="D19" s="17">
        <v>18</v>
      </c>
      <c r="E19" s="18">
        <v>13830</v>
      </c>
      <c r="F19" s="20">
        <v>18</v>
      </c>
      <c r="G19" s="155">
        <f>輸出出荷依頼申込書!E28</f>
        <v>0</v>
      </c>
      <c r="H19" s="155">
        <f>輸出出荷依頼申込書!G28</f>
        <v>0</v>
      </c>
      <c r="I19" s="155">
        <f>輸出出荷依頼申込書!I28</f>
        <v>0</v>
      </c>
      <c r="J19" s="156">
        <f t="shared" si="0"/>
        <v>0</v>
      </c>
      <c r="K19" s="181">
        <f>VLOOKUP(J19,L1:M421,2)</f>
        <v>0</v>
      </c>
      <c r="L19" s="19">
        <v>17</v>
      </c>
      <c r="M19" s="19">
        <v>0</v>
      </c>
      <c r="N19" s="14"/>
    </row>
    <row r="20" spans="4:14" ht="14.45" customHeight="1">
      <c r="D20" s="17">
        <v>19</v>
      </c>
      <c r="E20" s="18">
        <v>14196</v>
      </c>
      <c r="F20" s="20">
        <v>19</v>
      </c>
      <c r="G20" s="155">
        <f>輸出出荷依頼申込書!E29</f>
        <v>0</v>
      </c>
      <c r="H20" s="155">
        <f>輸出出荷依頼申込書!G29</f>
        <v>0</v>
      </c>
      <c r="I20" s="155">
        <f>輸出出荷依頼申込書!I29</f>
        <v>0</v>
      </c>
      <c r="J20" s="156">
        <f t="shared" si="0"/>
        <v>0</v>
      </c>
      <c r="K20" s="181">
        <f>VLOOKUP(J20,L1:M421,2)</f>
        <v>0</v>
      </c>
      <c r="L20" s="19">
        <v>18</v>
      </c>
      <c r="M20" s="19">
        <v>0</v>
      </c>
      <c r="N20" s="14"/>
    </row>
    <row r="21" spans="4:14" ht="14.45" customHeight="1" thickBot="1">
      <c r="D21" s="17">
        <v>20</v>
      </c>
      <c r="E21" s="18">
        <v>14562</v>
      </c>
      <c r="F21" s="161">
        <v>20</v>
      </c>
      <c r="G21" s="157">
        <f>輸出出荷依頼申込書!E30</f>
        <v>0</v>
      </c>
      <c r="H21" s="157">
        <f>輸出出荷依頼申込書!G30</f>
        <v>0</v>
      </c>
      <c r="I21" s="157">
        <f>輸出出荷依頼申込書!I30</f>
        <v>0</v>
      </c>
      <c r="J21" s="158">
        <f t="shared" si="0"/>
        <v>0</v>
      </c>
      <c r="K21" s="182">
        <f>VLOOKUP(J21,L1:M421,2)</f>
        <v>0</v>
      </c>
      <c r="L21" s="19">
        <v>19</v>
      </c>
      <c r="M21" s="19">
        <v>0</v>
      </c>
      <c r="N21" s="14"/>
    </row>
    <row r="22" spans="4:14" ht="14.45" customHeight="1">
      <c r="D22" s="17">
        <v>21</v>
      </c>
      <c r="E22" s="18">
        <v>14928</v>
      </c>
      <c r="F22" s="12"/>
      <c r="G22" s="15" t="s">
        <v>15</v>
      </c>
      <c r="H22" s="15" t="s">
        <v>15</v>
      </c>
      <c r="I22" s="15" t="s">
        <v>15</v>
      </c>
      <c r="L22" s="19">
        <v>20</v>
      </c>
      <c r="M22" s="19">
        <v>0</v>
      </c>
      <c r="N22" s="14"/>
    </row>
    <row r="23" spans="4:14" ht="14.45" customHeight="1">
      <c r="D23" s="17">
        <v>22</v>
      </c>
      <c r="E23" s="18">
        <v>15294</v>
      </c>
      <c r="F23" s="12"/>
      <c r="H23" s="15" t="s">
        <v>62</v>
      </c>
      <c r="I23" s="15"/>
      <c r="L23" s="19">
        <v>21</v>
      </c>
      <c r="M23" s="19">
        <v>0</v>
      </c>
      <c r="N23" s="14"/>
    </row>
    <row r="24" spans="4:14" ht="14.45" customHeight="1">
      <c r="D24" s="17">
        <v>23</v>
      </c>
      <c r="E24" s="118">
        <f>D24*710</f>
        <v>16330</v>
      </c>
      <c r="F24" s="12"/>
      <c r="G24" s="12"/>
      <c r="H24" s="12"/>
      <c r="I24" s="12"/>
      <c r="J24" s="12"/>
      <c r="K24" s="183"/>
      <c r="L24" s="19">
        <v>22</v>
      </c>
      <c r="M24" s="19">
        <v>0</v>
      </c>
      <c r="N24" s="14"/>
    </row>
    <row r="25" spans="4:14" ht="14.45" customHeight="1">
      <c r="D25" s="17">
        <v>24</v>
      </c>
      <c r="E25" s="118">
        <f t="shared" ref="E25:E45" si="1">D25*710</f>
        <v>17040</v>
      </c>
      <c r="F25" s="12"/>
      <c r="G25" s="21" t="s">
        <v>0</v>
      </c>
      <c r="H25" s="21">
        <v>710</v>
      </c>
      <c r="I25" s="159"/>
      <c r="J25" s="159"/>
      <c r="K25" s="183"/>
      <c r="L25" s="19">
        <v>23</v>
      </c>
      <c r="M25" s="19">
        <v>0</v>
      </c>
      <c r="N25" s="14"/>
    </row>
    <row r="26" spans="4:14" ht="14.45" customHeight="1">
      <c r="D26" s="17">
        <v>25</v>
      </c>
      <c r="E26" s="118">
        <f t="shared" si="1"/>
        <v>17750</v>
      </c>
      <c r="F26" s="12"/>
      <c r="G26" s="21" t="s">
        <v>1</v>
      </c>
      <c r="H26" s="21">
        <v>680</v>
      </c>
      <c r="I26" s="159"/>
      <c r="J26" s="159"/>
      <c r="K26" s="183"/>
      <c r="L26" s="19">
        <v>24</v>
      </c>
      <c r="M26" s="19">
        <v>0</v>
      </c>
      <c r="N26" s="14"/>
    </row>
    <row r="27" spans="4:14" ht="14.45" customHeight="1">
      <c r="D27" s="17">
        <v>26</v>
      </c>
      <c r="E27" s="118">
        <f t="shared" si="1"/>
        <v>18460</v>
      </c>
      <c r="F27" s="12"/>
      <c r="G27" s="21" t="s">
        <v>2</v>
      </c>
      <c r="H27" s="21">
        <v>650</v>
      </c>
      <c r="I27" s="159"/>
      <c r="J27" s="159"/>
      <c r="K27" s="183"/>
      <c r="L27" s="19">
        <v>25</v>
      </c>
      <c r="M27" s="19">
        <v>0</v>
      </c>
      <c r="N27" s="14"/>
    </row>
    <row r="28" spans="4:14" ht="14.45" customHeight="1">
      <c r="D28" s="17">
        <v>27</v>
      </c>
      <c r="E28" s="118">
        <f t="shared" si="1"/>
        <v>19170</v>
      </c>
      <c r="F28" s="12"/>
      <c r="G28" s="21" t="s">
        <v>3</v>
      </c>
      <c r="H28" s="21">
        <v>550</v>
      </c>
      <c r="I28" s="159"/>
      <c r="J28" s="159"/>
      <c r="K28" s="183"/>
      <c r="L28" s="19">
        <v>26</v>
      </c>
      <c r="M28" s="19">
        <v>0</v>
      </c>
      <c r="N28" s="14"/>
    </row>
    <row r="29" spans="4:14" ht="14.45" customHeight="1">
      <c r="D29" s="17">
        <v>28</v>
      </c>
      <c r="E29" s="118">
        <f t="shared" si="1"/>
        <v>19880</v>
      </c>
      <c r="F29" s="12"/>
      <c r="G29" s="21" t="s">
        <v>4</v>
      </c>
      <c r="H29" s="21">
        <v>540</v>
      </c>
      <c r="I29" s="159"/>
      <c r="J29" s="159"/>
      <c r="K29" s="183"/>
      <c r="L29" s="19">
        <v>27</v>
      </c>
      <c r="M29" s="19">
        <v>0</v>
      </c>
      <c r="N29" s="14"/>
    </row>
    <row r="30" spans="4:14" ht="14.45" customHeight="1">
      <c r="D30" s="17">
        <v>29</v>
      </c>
      <c r="E30" s="118">
        <f t="shared" si="1"/>
        <v>20590</v>
      </c>
      <c r="F30" s="12"/>
      <c r="G30" s="159"/>
      <c r="H30" s="159"/>
      <c r="I30" s="159"/>
      <c r="J30" s="159"/>
      <c r="K30" s="183"/>
      <c r="L30" s="19">
        <v>28</v>
      </c>
      <c r="M30" s="19">
        <v>0</v>
      </c>
      <c r="N30" s="14"/>
    </row>
    <row r="31" spans="4:14" ht="14.45" customHeight="1">
      <c r="D31" s="17">
        <v>30</v>
      </c>
      <c r="E31" s="118">
        <f t="shared" si="1"/>
        <v>21300</v>
      </c>
      <c r="F31" s="12"/>
      <c r="G31" s="159"/>
      <c r="H31" s="159"/>
      <c r="I31" s="159"/>
      <c r="J31" s="159"/>
      <c r="K31" s="183"/>
      <c r="L31" s="19">
        <v>29</v>
      </c>
      <c r="M31" s="19">
        <v>0</v>
      </c>
      <c r="N31" s="14"/>
    </row>
    <row r="32" spans="4:14" ht="14.45" customHeight="1">
      <c r="D32" s="17">
        <v>31</v>
      </c>
      <c r="E32" s="118">
        <f t="shared" si="1"/>
        <v>22010</v>
      </c>
      <c r="F32" s="12"/>
      <c r="G32" s="159"/>
      <c r="H32" s="159"/>
      <c r="I32" s="159"/>
      <c r="J32" s="159"/>
      <c r="K32" s="183"/>
      <c r="L32" s="19">
        <v>30</v>
      </c>
      <c r="M32" s="19">
        <v>0</v>
      </c>
      <c r="N32" s="14"/>
    </row>
    <row r="33" spans="4:15" ht="14.45" customHeight="1">
      <c r="D33" s="17">
        <v>32</v>
      </c>
      <c r="E33" s="118">
        <f t="shared" si="1"/>
        <v>22720</v>
      </c>
      <c r="F33" s="12"/>
      <c r="G33" s="159"/>
      <c r="H33" s="159"/>
      <c r="I33" s="159"/>
      <c r="J33" s="159"/>
      <c r="K33" s="183"/>
      <c r="L33" s="19">
        <v>31</v>
      </c>
      <c r="M33" s="19">
        <v>0</v>
      </c>
      <c r="N33" s="14"/>
    </row>
    <row r="34" spans="4:15" ht="14.45" customHeight="1">
      <c r="D34" s="17">
        <v>33</v>
      </c>
      <c r="E34" s="118">
        <f t="shared" si="1"/>
        <v>23430</v>
      </c>
      <c r="F34" s="12"/>
      <c r="G34" s="159"/>
      <c r="H34" s="159"/>
      <c r="I34" s="159"/>
      <c r="J34" s="159"/>
      <c r="K34" s="183"/>
      <c r="L34" s="19">
        <v>32</v>
      </c>
      <c r="M34" s="19">
        <v>0</v>
      </c>
      <c r="N34" s="14"/>
    </row>
    <row r="35" spans="4:15" ht="14.45" customHeight="1">
      <c r="D35" s="17">
        <v>34</v>
      </c>
      <c r="E35" s="118">
        <f t="shared" si="1"/>
        <v>24140</v>
      </c>
      <c r="F35" s="12"/>
      <c r="G35" s="159"/>
      <c r="H35" s="159"/>
      <c r="I35" s="159"/>
      <c r="J35" s="159"/>
      <c r="K35" s="183"/>
      <c r="L35" s="19">
        <v>33</v>
      </c>
      <c r="M35" s="19">
        <v>0</v>
      </c>
      <c r="N35" s="14"/>
    </row>
    <row r="36" spans="4:15" ht="14.45" customHeight="1">
      <c r="D36" s="17">
        <v>35</v>
      </c>
      <c r="E36" s="118">
        <f t="shared" si="1"/>
        <v>24850</v>
      </c>
      <c r="F36" s="12"/>
      <c r="G36" s="159"/>
      <c r="H36" s="159"/>
      <c r="I36" s="159"/>
      <c r="J36" s="159"/>
      <c r="K36" s="183"/>
      <c r="L36" s="19">
        <v>34</v>
      </c>
      <c r="M36" s="19">
        <v>0</v>
      </c>
      <c r="N36" s="14"/>
    </row>
    <row r="37" spans="4:15" ht="14.45" customHeight="1">
      <c r="D37" s="17">
        <v>36</v>
      </c>
      <c r="E37" s="118">
        <f t="shared" si="1"/>
        <v>25560</v>
      </c>
      <c r="F37" s="12"/>
      <c r="G37" s="159"/>
      <c r="H37" s="159"/>
      <c r="I37" s="159"/>
      <c r="J37" s="159"/>
      <c r="K37" s="183"/>
      <c r="L37" s="19">
        <v>35</v>
      </c>
      <c r="M37" s="19">
        <v>0</v>
      </c>
      <c r="N37" s="14"/>
    </row>
    <row r="38" spans="4:15" ht="14.45" customHeight="1">
      <c r="D38" s="17">
        <v>37</v>
      </c>
      <c r="E38" s="118">
        <f t="shared" si="1"/>
        <v>26270</v>
      </c>
      <c r="F38" s="12"/>
      <c r="G38" s="159"/>
      <c r="H38" s="159"/>
      <c r="I38" s="159"/>
      <c r="J38" s="159"/>
      <c r="K38" s="183"/>
      <c r="L38" s="19">
        <v>36</v>
      </c>
      <c r="M38" s="19">
        <v>0</v>
      </c>
      <c r="N38" s="14"/>
    </row>
    <row r="39" spans="4:15" ht="14.45" customHeight="1">
      <c r="D39" s="17">
        <v>38</v>
      </c>
      <c r="E39" s="118">
        <f t="shared" si="1"/>
        <v>26980</v>
      </c>
      <c r="F39" s="12"/>
      <c r="G39" s="159"/>
      <c r="H39" s="159"/>
      <c r="I39" s="159"/>
      <c r="J39" s="159"/>
      <c r="K39" s="183"/>
      <c r="L39" s="19">
        <v>37</v>
      </c>
      <c r="M39" s="19">
        <v>0</v>
      </c>
      <c r="N39" s="14"/>
      <c r="O39" s="120" t="s">
        <v>5</v>
      </c>
    </row>
    <row r="40" spans="4:15" ht="14.45" customHeight="1">
      <c r="D40" s="17">
        <v>39</v>
      </c>
      <c r="E40" s="118">
        <f t="shared" si="1"/>
        <v>27690</v>
      </c>
      <c r="F40" s="12"/>
      <c r="G40" s="159"/>
      <c r="H40" s="159"/>
      <c r="I40" s="159"/>
      <c r="J40" s="159"/>
      <c r="K40" s="183"/>
      <c r="L40" s="19">
        <v>38</v>
      </c>
      <c r="M40" s="19">
        <v>0</v>
      </c>
      <c r="N40" s="14"/>
    </row>
    <row r="41" spans="4:15" ht="14.45" customHeight="1">
      <c r="D41" s="17">
        <v>40</v>
      </c>
      <c r="E41" s="118">
        <f t="shared" si="1"/>
        <v>28400</v>
      </c>
      <c r="F41" s="12"/>
      <c r="G41" s="159"/>
      <c r="H41" s="159"/>
      <c r="I41" s="159"/>
      <c r="J41" s="159"/>
      <c r="K41" s="183"/>
      <c r="L41" s="19">
        <v>39</v>
      </c>
      <c r="M41" s="19">
        <v>0</v>
      </c>
      <c r="N41" s="14"/>
      <c r="O41" s="120" t="s">
        <v>20</v>
      </c>
    </row>
    <row r="42" spans="4:15" ht="14.45" customHeight="1">
      <c r="D42" s="17">
        <v>41</v>
      </c>
      <c r="E42" s="118">
        <f t="shared" si="1"/>
        <v>29110</v>
      </c>
      <c r="F42" s="12"/>
      <c r="G42" s="159"/>
      <c r="H42" s="159"/>
      <c r="I42" s="159"/>
      <c r="J42" s="159"/>
      <c r="K42" s="183"/>
      <c r="L42" s="19">
        <v>40</v>
      </c>
      <c r="M42" s="19">
        <v>0</v>
      </c>
      <c r="N42" s="14"/>
    </row>
    <row r="43" spans="4:15" ht="14.45" customHeight="1">
      <c r="D43" s="17">
        <v>42</v>
      </c>
      <c r="E43" s="118">
        <f t="shared" si="1"/>
        <v>29820</v>
      </c>
      <c r="F43" s="12"/>
      <c r="G43" s="159"/>
      <c r="H43" s="159"/>
      <c r="I43" s="159"/>
      <c r="J43" s="159"/>
      <c r="K43" s="183"/>
      <c r="L43" s="19">
        <v>41</v>
      </c>
      <c r="M43" s="19">
        <v>0</v>
      </c>
      <c r="N43" s="14"/>
      <c r="O43" s="120" t="s">
        <v>6</v>
      </c>
    </row>
    <row r="44" spans="4:15" ht="14.45" customHeight="1">
      <c r="D44" s="17">
        <v>43</v>
      </c>
      <c r="E44" s="118">
        <f t="shared" si="1"/>
        <v>30530</v>
      </c>
      <c r="F44" s="12"/>
      <c r="G44" s="159"/>
      <c r="H44" s="159"/>
      <c r="I44" s="159"/>
      <c r="J44" s="159"/>
      <c r="K44" s="183"/>
      <c r="L44" s="19">
        <v>42</v>
      </c>
      <c r="M44" s="19">
        <v>0</v>
      </c>
      <c r="N44" s="14"/>
    </row>
    <row r="45" spans="4:15" ht="14.45" customHeight="1">
      <c r="D45" s="17">
        <v>44</v>
      </c>
      <c r="E45" s="118">
        <f t="shared" si="1"/>
        <v>31240</v>
      </c>
      <c r="F45" s="12"/>
      <c r="G45" s="12"/>
      <c r="H45" s="12"/>
      <c r="I45" s="12"/>
      <c r="J45" s="12"/>
      <c r="K45" s="183"/>
      <c r="L45" s="19">
        <v>43</v>
      </c>
      <c r="M45" s="19">
        <v>0</v>
      </c>
      <c r="N45" s="14"/>
    </row>
    <row r="46" spans="4:15" ht="14.45" customHeight="1">
      <c r="D46" s="17">
        <v>45</v>
      </c>
      <c r="E46" s="118">
        <f>D46*680</f>
        <v>30600</v>
      </c>
      <c r="F46" s="12"/>
      <c r="G46" s="159"/>
      <c r="H46" s="159"/>
      <c r="I46" s="159"/>
      <c r="J46" s="159"/>
      <c r="K46" s="183"/>
      <c r="L46" s="19">
        <v>44</v>
      </c>
      <c r="M46" s="19">
        <v>0</v>
      </c>
      <c r="N46" s="14"/>
    </row>
    <row r="47" spans="4:15" ht="14.45" customHeight="1">
      <c r="D47" s="17">
        <v>46</v>
      </c>
      <c r="E47" s="118">
        <f t="shared" ref="E47:E100" si="2">D47*680</f>
        <v>31280</v>
      </c>
      <c r="F47" s="12"/>
      <c r="G47" s="159"/>
      <c r="H47" s="159"/>
      <c r="I47" s="159"/>
      <c r="J47" s="159"/>
      <c r="K47" s="183"/>
      <c r="L47" s="19">
        <v>45</v>
      </c>
      <c r="M47" s="19">
        <v>0</v>
      </c>
      <c r="N47" s="14"/>
      <c r="O47" s="120" t="s">
        <v>23</v>
      </c>
    </row>
    <row r="48" spans="4:15" ht="14.45" customHeight="1">
      <c r="D48" s="17">
        <v>47</v>
      </c>
      <c r="E48" s="118">
        <f t="shared" si="2"/>
        <v>31960</v>
      </c>
      <c r="F48" s="12"/>
      <c r="G48" s="159"/>
      <c r="H48" s="159"/>
      <c r="I48" s="159"/>
      <c r="J48" s="159"/>
      <c r="K48" s="183"/>
      <c r="L48" s="19">
        <v>46</v>
      </c>
      <c r="M48" s="19">
        <v>0</v>
      </c>
      <c r="N48" s="14"/>
    </row>
    <row r="49" spans="4:15" ht="14.45" customHeight="1">
      <c r="D49" s="17">
        <v>48</v>
      </c>
      <c r="E49" s="118">
        <f t="shared" si="2"/>
        <v>32640</v>
      </c>
      <c r="F49" s="12"/>
      <c r="G49" s="159"/>
      <c r="H49" s="159"/>
      <c r="I49" s="159"/>
      <c r="J49" s="159"/>
      <c r="K49" s="183"/>
      <c r="L49" s="19">
        <v>47</v>
      </c>
      <c r="M49" s="19">
        <v>0</v>
      </c>
      <c r="N49" s="14"/>
    </row>
    <row r="50" spans="4:15" ht="14.45" customHeight="1">
      <c r="D50" s="17">
        <v>49</v>
      </c>
      <c r="E50" s="118">
        <f t="shared" si="2"/>
        <v>33320</v>
      </c>
      <c r="F50" s="12"/>
      <c r="G50" s="159"/>
      <c r="H50" s="159"/>
      <c r="I50" s="159"/>
      <c r="J50" s="159"/>
      <c r="K50" s="183"/>
      <c r="L50" s="19">
        <v>48</v>
      </c>
      <c r="M50" s="19">
        <v>0</v>
      </c>
      <c r="N50" s="14"/>
    </row>
    <row r="51" spans="4:15" ht="14.45" customHeight="1">
      <c r="D51" s="17">
        <v>50</v>
      </c>
      <c r="E51" s="118">
        <f t="shared" si="2"/>
        <v>34000</v>
      </c>
      <c r="F51" s="12"/>
      <c r="G51" s="159"/>
      <c r="H51" s="159"/>
      <c r="I51" s="159"/>
      <c r="J51" s="159"/>
      <c r="K51" s="183"/>
      <c r="L51" s="19">
        <v>49</v>
      </c>
      <c r="M51" s="19">
        <v>0</v>
      </c>
      <c r="N51" s="14"/>
    </row>
    <row r="52" spans="4:15" ht="14.45" customHeight="1">
      <c r="D52" s="17">
        <v>51</v>
      </c>
      <c r="E52" s="118">
        <f t="shared" si="2"/>
        <v>34680</v>
      </c>
      <c r="F52" s="12"/>
      <c r="G52" s="159"/>
      <c r="H52" s="159"/>
      <c r="I52" s="159"/>
      <c r="J52" s="159"/>
      <c r="K52" s="183"/>
      <c r="L52" s="19">
        <v>50</v>
      </c>
      <c r="M52" s="19">
        <v>0</v>
      </c>
      <c r="N52" s="14"/>
    </row>
    <row r="53" spans="4:15" ht="14.45" customHeight="1">
      <c r="D53" s="17">
        <v>52</v>
      </c>
      <c r="E53" s="118">
        <f t="shared" si="2"/>
        <v>35360</v>
      </c>
      <c r="F53" s="12"/>
      <c r="G53" s="159"/>
      <c r="H53" s="159"/>
      <c r="I53" s="159"/>
      <c r="J53" s="159"/>
      <c r="K53" s="183"/>
      <c r="L53" s="19">
        <v>51</v>
      </c>
      <c r="M53" s="19">
        <v>0</v>
      </c>
      <c r="N53" s="14"/>
    </row>
    <row r="54" spans="4:15" ht="14.45" customHeight="1">
      <c r="D54" s="17">
        <v>53</v>
      </c>
      <c r="E54" s="118">
        <f t="shared" si="2"/>
        <v>36040</v>
      </c>
      <c r="F54" s="12"/>
      <c r="G54" s="159"/>
      <c r="H54" s="159"/>
      <c r="I54" s="159"/>
      <c r="J54" s="159"/>
      <c r="K54" s="183"/>
      <c r="L54" s="19">
        <v>52</v>
      </c>
      <c r="M54" s="19">
        <v>0</v>
      </c>
      <c r="N54" s="14"/>
    </row>
    <row r="55" spans="4:15" ht="14.45" customHeight="1">
      <c r="D55" s="17">
        <v>54</v>
      </c>
      <c r="E55" s="118">
        <f t="shared" si="2"/>
        <v>36720</v>
      </c>
      <c r="F55" s="12"/>
      <c r="G55" s="159"/>
      <c r="H55" s="159"/>
      <c r="I55" s="159"/>
      <c r="J55" s="159"/>
      <c r="K55" s="183"/>
      <c r="L55" s="19">
        <v>53</v>
      </c>
      <c r="M55" s="19">
        <v>0</v>
      </c>
      <c r="N55" s="14"/>
    </row>
    <row r="56" spans="4:15" ht="14.45" customHeight="1">
      <c r="D56" s="17">
        <v>55</v>
      </c>
      <c r="E56" s="118">
        <f t="shared" si="2"/>
        <v>37400</v>
      </c>
      <c r="F56" s="12"/>
      <c r="G56" s="159"/>
      <c r="H56" s="159"/>
      <c r="I56" s="159"/>
      <c r="J56" s="159"/>
      <c r="K56" s="183"/>
      <c r="L56" s="19">
        <v>54</v>
      </c>
      <c r="M56" s="19">
        <v>0</v>
      </c>
      <c r="N56" s="14"/>
    </row>
    <row r="57" spans="4:15" ht="14.45" customHeight="1">
      <c r="D57" s="17">
        <v>56</v>
      </c>
      <c r="E57" s="118">
        <f t="shared" si="2"/>
        <v>38080</v>
      </c>
      <c r="F57" s="12"/>
      <c r="G57" s="159"/>
      <c r="H57" s="159"/>
      <c r="I57" s="159"/>
      <c r="J57" s="159"/>
      <c r="K57" s="183"/>
      <c r="L57" s="19">
        <v>55</v>
      </c>
      <c r="M57" s="19">
        <v>0</v>
      </c>
      <c r="N57" s="14"/>
    </row>
    <row r="58" spans="4:15" ht="14.45" customHeight="1">
      <c r="D58" s="17">
        <v>57</v>
      </c>
      <c r="E58" s="118">
        <f t="shared" si="2"/>
        <v>38760</v>
      </c>
      <c r="F58" s="12"/>
      <c r="G58" s="159"/>
      <c r="H58" s="159"/>
      <c r="I58" s="159"/>
      <c r="J58" s="159"/>
      <c r="K58" s="183"/>
      <c r="L58" s="19">
        <v>56</v>
      </c>
      <c r="M58" s="19">
        <v>0</v>
      </c>
      <c r="N58" s="14"/>
      <c r="O58" s="120" t="s">
        <v>25</v>
      </c>
    </row>
    <row r="59" spans="4:15" ht="14.45" customHeight="1">
      <c r="D59" s="17">
        <v>58</v>
      </c>
      <c r="E59" s="118">
        <f t="shared" si="2"/>
        <v>39440</v>
      </c>
      <c r="F59" s="12"/>
      <c r="G59" s="159"/>
      <c r="H59" s="159"/>
      <c r="I59" s="159"/>
      <c r="J59" s="159"/>
      <c r="K59" s="183"/>
      <c r="L59" s="19">
        <v>57</v>
      </c>
      <c r="M59" s="19">
        <v>0</v>
      </c>
      <c r="N59" s="14"/>
      <c r="O59" s="120" t="s">
        <v>29</v>
      </c>
    </row>
    <row r="60" spans="4:15" ht="14.45" customHeight="1">
      <c r="D60" s="17">
        <v>59</v>
      </c>
      <c r="E60" s="118">
        <f t="shared" si="2"/>
        <v>40120</v>
      </c>
      <c r="F60" s="12"/>
      <c r="G60" s="159"/>
      <c r="H60" s="159"/>
      <c r="I60" s="159"/>
      <c r="J60" s="159"/>
      <c r="K60" s="183"/>
      <c r="L60" s="19">
        <v>58</v>
      </c>
      <c r="M60" s="19">
        <v>0</v>
      </c>
      <c r="N60" s="14"/>
    </row>
    <row r="61" spans="4:15" ht="14.45" customHeight="1">
      <c r="D61" s="17">
        <v>60</v>
      </c>
      <c r="E61" s="118">
        <f t="shared" si="2"/>
        <v>40800</v>
      </c>
      <c r="F61" s="12"/>
      <c r="G61" s="159"/>
      <c r="H61" s="159"/>
      <c r="I61" s="159"/>
      <c r="J61" s="159"/>
      <c r="K61" s="183"/>
      <c r="L61" s="19">
        <v>59</v>
      </c>
      <c r="M61" s="19">
        <v>0</v>
      </c>
      <c r="N61" s="14"/>
    </row>
    <row r="62" spans="4:15" ht="14.45" customHeight="1">
      <c r="D62" s="17">
        <v>61</v>
      </c>
      <c r="E62" s="118">
        <f t="shared" si="2"/>
        <v>41480</v>
      </c>
      <c r="F62" s="12"/>
      <c r="G62" s="159"/>
      <c r="H62" s="159"/>
      <c r="I62" s="159"/>
      <c r="J62" s="159"/>
      <c r="K62" s="183"/>
      <c r="L62" s="19">
        <v>60</v>
      </c>
      <c r="M62" s="19">
        <v>0</v>
      </c>
      <c r="N62" s="14"/>
    </row>
    <row r="63" spans="4:15" ht="14.45" customHeight="1">
      <c r="D63" s="17">
        <v>62</v>
      </c>
      <c r="E63" s="118">
        <f t="shared" si="2"/>
        <v>42160</v>
      </c>
      <c r="F63" s="12"/>
      <c r="G63" s="159"/>
      <c r="H63" s="159"/>
      <c r="I63" s="159"/>
      <c r="J63" s="159"/>
      <c r="K63" s="183"/>
      <c r="L63" s="19">
        <v>61</v>
      </c>
      <c r="M63" s="19">
        <v>0</v>
      </c>
      <c r="N63" s="14"/>
    </row>
    <row r="64" spans="4:15" ht="14.45" customHeight="1">
      <c r="D64" s="17">
        <v>63</v>
      </c>
      <c r="E64" s="118">
        <f t="shared" si="2"/>
        <v>42840</v>
      </c>
      <c r="F64" s="12"/>
      <c r="G64" s="159"/>
      <c r="H64" s="159"/>
      <c r="I64" s="159"/>
      <c r="J64" s="159"/>
      <c r="K64" s="183"/>
      <c r="L64" s="19">
        <v>62</v>
      </c>
      <c r="M64" s="19">
        <v>0</v>
      </c>
      <c r="N64" s="14"/>
    </row>
    <row r="65" spans="4:14" ht="14.45" customHeight="1">
      <c r="D65" s="17">
        <v>64</v>
      </c>
      <c r="E65" s="118">
        <f t="shared" si="2"/>
        <v>43520</v>
      </c>
      <c r="F65" s="12"/>
      <c r="G65" s="159"/>
      <c r="H65" s="159"/>
      <c r="I65" s="159"/>
      <c r="J65" s="159"/>
      <c r="K65" s="183"/>
      <c r="L65" s="19">
        <v>63</v>
      </c>
      <c r="M65" s="19">
        <v>0</v>
      </c>
      <c r="N65" s="14"/>
    </row>
    <row r="66" spans="4:14" ht="14.45" customHeight="1">
      <c r="D66" s="17">
        <v>65</v>
      </c>
      <c r="E66" s="118">
        <f t="shared" si="2"/>
        <v>44200</v>
      </c>
      <c r="F66" s="12"/>
      <c r="G66" s="159"/>
      <c r="H66" s="159"/>
      <c r="I66" s="159"/>
      <c r="J66" s="159"/>
      <c r="K66" s="183"/>
      <c r="L66" s="19">
        <v>64</v>
      </c>
      <c r="M66" s="19">
        <v>0</v>
      </c>
      <c r="N66" s="14"/>
    </row>
    <row r="67" spans="4:14" ht="14.45" customHeight="1">
      <c r="D67" s="17">
        <v>66</v>
      </c>
      <c r="E67" s="118">
        <f t="shared" si="2"/>
        <v>44880</v>
      </c>
      <c r="F67" s="12"/>
      <c r="G67" s="159"/>
      <c r="H67" s="159"/>
      <c r="I67" s="159"/>
      <c r="J67" s="159"/>
      <c r="K67" s="183"/>
      <c r="L67" s="19">
        <v>65</v>
      </c>
      <c r="M67" s="19">
        <v>0</v>
      </c>
      <c r="N67" s="14"/>
    </row>
    <row r="68" spans="4:14" ht="14.45" customHeight="1">
      <c r="D68" s="17">
        <v>67</v>
      </c>
      <c r="E68" s="118">
        <f t="shared" si="2"/>
        <v>45560</v>
      </c>
      <c r="F68" s="12"/>
      <c r="G68" s="159"/>
      <c r="H68" s="159"/>
      <c r="I68" s="159"/>
      <c r="J68" s="159"/>
      <c r="K68" s="183"/>
      <c r="L68" s="19">
        <v>66</v>
      </c>
      <c r="M68" s="19">
        <v>0</v>
      </c>
      <c r="N68" s="14"/>
    </row>
    <row r="69" spans="4:14" ht="14.45" customHeight="1">
      <c r="D69" s="17">
        <v>68</v>
      </c>
      <c r="E69" s="118">
        <f t="shared" si="2"/>
        <v>46240</v>
      </c>
      <c r="F69" s="12"/>
      <c r="G69" s="159"/>
      <c r="H69" s="159"/>
      <c r="I69" s="159"/>
      <c r="J69" s="159"/>
      <c r="K69" s="183"/>
      <c r="L69" s="19">
        <v>67</v>
      </c>
      <c r="M69" s="19">
        <v>0</v>
      </c>
      <c r="N69" s="14"/>
    </row>
    <row r="70" spans="4:14" ht="14.45" customHeight="1">
      <c r="D70" s="17">
        <v>69</v>
      </c>
      <c r="E70" s="118">
        <f t="shared" si="2"/>
        <v>46920</v>
      </c>
      <c r="F70" s="12"/>
      <c r="G70" s="159"/>
      <c r="H70" s="159"/>
      <c r="I70" s="159"/>
      <c r="J70" s="159"/>
      <c r="K70" s="183"/>
      <c r="L70" s="19">
        <v>68</v>
      </c>
      <c r="M70" s="19">
        <v>0</v>
      </c>
      <c r="N70" s="14"/>
    </row>
    <row r="71" spans="4:14" ht="14.45" customHeight="1">
      <c r="D71" s="17">
        <v>70</v>
      </c>
      <c r="E71" s="118">
        <f t="shared" si="2"/>
        <v>47600</v>
      </c>
      <c r="F71" s="12"/>
      <c r="G71" s="159"/>
      <c r="H71" s="159"/>
      <c r="I71" s="159"/>
      <c r="J71" s="159"/>
      <c r="K71" s="183"/>
      <c r="L71" s="19">
        <v>69</v>
      </c>
      <c r="M71" s="19">
        <v>0</v>
      </c>
      <c r="N71" s="14"/>
    </row>
    <row r="72" spans="4:14" ht="14.45" customHeight="1">
      <c r="D72" s="17">
        <v>71</v>
      </c>
      <c r="E72" s="118">
        <f t="shared" si="2"/>
        <v>48280</v>
      </c>
      <c r="F72" s="12"/>
      <c r="G72" s="159"/>
      <c r="H72" s="159"/>
      <c r="I72" s="159"/>
      <c r="J72" s="159"/>
      <c r="K72" s="183"/>
      <c r="L72" s="19">
        <v>70</v>
      </c>
      <c r="M72" s="19">
        <v>0</v>
      </c>
      <c r="N72" s="14"/>
    </row>
    <row r="73" spans="4:14" ht="14.45" customHeight="1">
      <c r="D73" s="17">
        <v>72</v>
      </c>
      <c r="E73" s="118">
        <f t="shared" si="2"/>
        <v>48960</v>
      </c>
      <c r="F73" s="12"/>
      <c r="G73" s="159"/>
      <c r="H73" s="159"/>
      <c r="I73" s="159"/>
      <c r="J73" s="159"/>
      <c r="K73" s="183"/>
      <c r="L73" s="19">
        <v>71</v>
      </c>
      <c r="M73" s="19">
        <v>0</v>
      </c>
      <c r="N73" s="14"/>
    </row>
    <row r="74" spans="4:14" ht="14.45" customHeight="1">
      <c r="D74" s="17">
        <v>73</v>
      </c>
      <c r="E74" s="118">
        <f t="shared" si="2"/>
        <v>49640</v>
      </c>
      <c r="F74" s="12"/>
      <c r="G74" s="159"/>
      <c r="H74" s="159"/>
      <c r="I74" s="159"/>
      <c r="J74" s="159"/>
      <c r="K74" s="183"/>
      <c r="L74" s="19">
        <v>72</v>
      </c>
      <c r="M74" s="19">
        <v>0</v>
      </c>
      <c r="N74" s="14"/>
    </row>
    <row r="75" spans="4:14" ht="14.45" customHeight="1">
      <c r="D75" s="17">
        <v>74</v>
      </c>
      <c r="E75" s="118">
        <f t="shared" si="2"/>
        <v>50320</v>
      </c>
      <c r="F75" s="12"/>
      <c r="G75" s="159"/>
      <c r="H75" s="159"/>
      <c r="I75" s="159"/>
      <c r="J75" s="159"/>
      <c r="K75" s="183"/>
      <c r="L75" s="19">
        <v>73</v>
      </c>
      <c r="M75" s="19">
        <v>0</v>
      </c>
      <c r="N75" s="14"/>
    </row>
    <row r="76" spans="4:14" ht="14.45" customHeight="1">
      <c r="D76" s="17">
        <v>75</v>
      </c>
      <c r="E76" s="118">
        <f t="shared" si="2"/>
        <v>51000</v>
      </c>
      <c r="F76" s="12"/>
      <c r="G76" s="159"/>
      <c r="H76" s="159"/>
      <c r="I76" s="159"/>
      <c r="J76" s="159"/>
      <c r="K76" s="183"/>
      <c r="L76" s="19">
        <v>74</v>
      </c>
      <c r="M76" s="19">
        <v>0</v>
      </c>
      <c r="N76" s="14"/>
    </row>
    <row r="77" spans="4:14" ht="14.45" customHeight="1">
      <c r="D77" s="17">
        <v>76</v>
      </c>
      <c r="E77" s="118">
        <f t="shared" si="2"/>
        <v>51680</v>
      </c>
      <c r="F77" s="12"/>
      <c r="G77" s="159"/>
      <c r="H77" s="159"/>
      <c r="I77" s="159"/>
      <c r="J77" s="159"/>
      <c r="K77" s="183"/>
      <c r="L77" s="19">
        <v>75</v>
      </c>
      <c r="M77" s="19">
        <v>0</v>
      </c>
      <c r="N77" s="14"/>
    </row>
    <row r="78" spans="4:14" ht="14.45" customHeight="1">
      <c r="D78" s="17">
        <v>77</v>
      </c>
      <c r="E78" s="118">
        <f t="shared" si="2"/>
        <v>52360</v>
      </c>
      <c r="F78" s="12"/>
      <c r="G78" s="159"/>
      <c r="H78" s="159"/>
      <c r="I78" s="159"/>
      <c r="J78" s="159"/>
      <c r="K78" s="183"/>
      <c r="L78" s="19">
        <v>76</v>
      </c>
      <c r="M78" s="19">
        <v>0</v>
      </c>
      <c r="N78" s="14"/>
    </row>
    <row r="79" spans="4:14" ht="14.45" customHeight="1">
      <c r="D79" s="17">
        <v>78</v>
      </c>
      <c r="E79" s="118">
        <f t="shared" si="2"/>
        <v>53040</v>
      </c>
      <c r="F79" s="12"/>
      <c r="G79" s="159"/>
      <c r="H79" s="159"/>
      <c r="I79" s="159"/>
      <c r="J79" s="159"/>
      <c r="K79" s="183"/>
      <c r="L79" s="19">
        <v>77</v>
      </c>
      <c r="M79" s="19">
        <v>0</v>
      </c>
      <c r="N79" s="14"/>
    </row>
    <row r="80" spans="4:14" ht="14.45" customHeight="1">
      <c r="D80" s="17">
        <v>79</v>
      </c>
      <c r="E80" s="118">
        <f t="shared" si="2"/>
        <v>53720</v>
      </c>
      <c r="F80" s="12"/>
      <c r="G80" s="159"/>
      <c r="H80" s="159"/>
      <c r="I80" s="159"/>
      <c r="J80" s="159"/>
      <c r="K80" s="183"/>
      <c r="L80" s="19">
        <v>78</v>
      </c>
      <c r="M80" s="19">
        <v>0</v>
      </c>
      <c r="N80" s="14"/>
    </row>
    <row r="81" spans="4:15" ht="14.45" customHeight="1">
      <c r="D81" s="17">
        <v>80</v>
      </c>
      <c r="E81" s="118">
        <f t="shared" si="2"/>
        <v>54400</v>
      </c>
      <c r="F81" s="12"/>
      <c r="G81" s="159"/>
      <c r="H81" s="159"/>
      <c r="I81" s="159"/>
      <c r="J81" s="159"/>
      <c r="K81" s="183"/>
      <c r="L81" s="19">
        <v>79</v>
      </c>
      <c r="M81" s="19">
        <v>0</v>
      </c>
      <c r="N81" s="14"/>
    </row>
    <row r="82" spans="4:15" ht="14.45" customHeight="1">
      <c r="D82" s="17">
        <v>81</v>
      </c>
      <c r="E82" s="118">
        <f t="shared" si="2"/>
        <v>55080</v>
      </c>
      <c r="F82" s="12"/>
      <c r="G82" s="159"/>
      <c r="H82" s="159"/>
      <c r="I82" s="159"/>
      <c r="J82" s="159"/>
      <c r="K82" s="183"/>
      <c r="L82" s="19">
        <v>80</v>
      </c>
      <c r="M82" s="19">
        <v>0</v>
      </c>
      <c r="N82" s="14"/>
    </row>
    <row r="83" spans="4:15" ht="14.45" customHeight="1">
      <c r="D83" s="17">
        <v>82</v>
      </c>
      <c r="E83" s="118">
        <f t="shared" si="2"/>
        <v>55760</v>
      </c>
      <c r="F83" s="12"/>
      <c r="G83" s="159"/>
      <c r="H83" s="159"/>
      <c r="I83" s="159"/>
      <c r="J83" s="159"/>
      <c r="K83" s="183"/>
      <c r="L83" s="19">
        <v>81</v>
      </c>
      <c r="M83" s="19">
        <v>0</v>
      </c>
      <c r="N83" s="14"/>
    </row>
    <row r="84" spans="4:15" ht="14.45" customHeight="1">
      <c r="D84" s="17">
        <v>83</v>
      </c>
      <c r="E84" s="118">
        <f t="shared" si="2"/>
        <v>56440</v>
      </c>
      <c r="F84" s="12"/>
      <c r="G84" s="159"/>
      <c r="H84" s="159"/>
      <c r="I84" s="159"/>
      <c r="J84" s="159"/>
      <c r="K84" s="183"/>
      <c r="L84" s="19">
        <v>82</v>
      </c>
      <c r="M84" s="19">
        <v>0</v>
      </c>
      <c r="N84" s="14"/>
    </row>
    <row r="85" spans="4:15" ht="14.45" customHeight="1">
      <c r="D85" s="17">
        <v>84</v>
      </c>
      <c r="E85" s="118">
        <f t="shared" si="2"/>
        <v>57120</v>
      </c>
      <c r="F85" s="12"/>
      <c r="G85" s="159"/>
      <c r="H85" s="159"/>
      <c r="I85" s="159"/>
      <c r="J85" s="159"/>
      <c r="K85" s="183"/>
      <c r="L85" s="19">
        <v>83</v>
      </c>
      <c r="M85" s="19">
        <v>0</v>
      </c>
      <c r="N85" s="14"/>
    </row>
    <row r="86" spans="4:15" ht="14.45" customHeight="1">
      <c r="D86" s="17">
        <v>85</v>
      </c>
      <c r="E86" s="118">
        <f t="shared" si="2"/>
        <v>57800</v>
      </c>
      <c r="F86" s="12"/>
      <c r="G86" s="159"/>
      <c r="H86" s="159"/>
      <c r="I86" s="159"/>
      <c r="J86" s="159"/>
      <c r="K86" s="183"/>
      <c r="L86" s="19">
        <v>84</v>
      </c>
      <c r="M86" s="19">
        <v>0</v>
      </c>
      <c r="N86" s="14"/>
    </row>
    <row r="87" spans="4:15" ht="14.45" customHeight="1">
      <c r="D87" s="17">
        <v>86</v>
      </c>
      <c r="E87" s="118">
        <f t="shared" si="2"/>
        <v>58480</v>
      </c>
      <c r="F87" s="12"/>
      <c r="G87" s="159"/>
      <c r="H87" s="159"/>
      <c r="I87" s="159"/>
      <c r="J87" s="159"/>
      <c r="K87" s="183"/>
      <c r="L87" s="19">
        <v>85</v>
      </c>
      <c r="M87" s="19">
        <v>0</v>
      </c>
      <c r="N87" s="14"/>
    </row>
    <row r="88" spans="4:15" ht="14.45" customHeight="1">
      <c r="D88" s="17">
        <v>87</v>
      </c>
      <c r="E88" s="118">
        <f t="shared" si="2"/>
        <v>59160</v>
      </c>
      <c r="F88" s="12"/>
      <c r="G88" s="159"/>
      <c r="H88" s="159"/>
      <c r="I88" s="159"/>
      <c r="J88" s="159"/>
      <c r="K88" s="183"/>
      <c r="L88" s="19">
        <v>86</v>
      </c>
      <c r="M88" s="19">
        <v>0</v>
      </c>
      <c r="N88" s="14"/>
    </row>
    <row r="89" spans="4:15" ht="14.45" customHeight="1">
      <c r="D89" s="17">
        <v>88</v>
      </c>
      <c r="E89" s="118">
        <f t="shared" si="2"/>
        <v>59840</v>
      </c>
      <c r="F89" s="12"/>
      <c r="G89" s="159"/>
      <c r="H89" s="159"/>
      <c r="I89" s="159"/>
      <c r="J89" s="159"/>
      <c r="K89" s="183"/>
      <c r="L89" s="19">
        <v>87</v>
      </c>
      <c r="M89" s="19">
        <v>0</v>
      </c>
      <c r="N89" s="14"/>
      <c r="O89" s="120" t="s">
        <v>11</v>
      </c>
    </row>
    <row r="90" spans="4:15" ht="14.45" customHeight="1">
      <c r="D90" s="17">
        <v>89</v>
      </c>
      <c r="E90" s="118">
        <f t="shared" si="2"/>
        <v>60520</v>
      </c>
      <c r="F90" s="12"/>
      <c r="G90" s="159"/>
      <c r="H90" s="159"/>
      <c r="I90" s="159"/>
      <c r="J90" s="159"/>
      <c r="K90" s="183"/>
      <c r="L90" s="19">
        <v>88</v>
      </c>
      <c r="M90" s="19">
        <v>0</v>
      </c>
      <c r="N90" s="14"/>
      <c r="O90" s="120" t="s">
        <v>12</v>
      </c>
    </row>
    <row r="91" spans="4:15" ht="14.45" customHeight="1">
      <c r="D91" s="17">
        <v>90</v>
      </c>
      <c r="E91" s="118">
        <f t="shared" si="2"/>
        <v>61200</v>
      </c>
      <c r="F91" s="12"/>
      <c r="G91" s="159"/>
      <c r="H91" s="159"/>
      <c r="I91" s="159"/>
      <c r="J91" s="159"/>
      <c r="K91" s="183"/>
      <c r="L91" s="19">
        <v>89</v>
      </c>
      <c r="M91" s="19">
        <v>0</v>
      </c>
      <c r="N91" s="14"/>
      <c r="O91" s="120" t="s">
        <v>13</v>
      </c>
    </row>
    <row r="92" spans="4:15" ht="14.45" customHeight="1">
      <c r="D92" s="17">
        <v>91</v>
      </c>
      <c r="E92" s="118">
        <f t="shared" si="2"/>
        <v>61880</v>
      </c>
      <c r="F92" s="12"/>
      <c r="G92" s="159"/>
      <c r="H92" s="159"/>
      <c r="I92" s="159"/>
      <c r="J92" s="159"/>
      <c r="K92" s="183"/>
      <c r="L92" s="19">
        <v>90</v>
      </c>
      <c r="M92" s="19">
        <v>0</v>
      </c>
      <c r="N92" s="14"/>
    </row>
    <row r="93" spans="4:15" ht="14.45" customHeight="1">
      <c r="D93" s="17">
        <v>92</v>
      </c>
      <c r="E93" s="118">
        <f t="shared" si="2"/>
        <v>62560</v>
      </c>
      <c r="F93" s="12"/>
      <c r="G93" s="159"/>
      <c r="H93" s="159"/>
      <c r="I93" s="159"/>
      <c r="J93" s="159"/>
      <c r="K93" s="183"/>
      <c r="L93" s="19">
        <v>91</v>
      </c>
      <c r="M93" s="19">
        <v>0</v>
      </c>
      <c r="N93" s="14"/>
    </row>
    <row r="94" spans="4:15" ht="14.45" customHeight="1">
      <c r="D94" s="17">
        <v>93</v>
      </c>
      <c r="E94" s="118">
        <f t="shared" si="2"/>
        <v>63240</v>
      </c>
      <c r="F94" s="12"/>
      <c r="G94" s="159"/>
      <c r="H94" s="159"/>
      <c r="I94" s="159"/>
      <c r="J94" s="159"/>
      <c r="K94" s="183"/>
      <c r="L94" s="19">
        <v>92</v>
      </c>
      <c r="M94" s="19">
        <v>0</v>
      </c>
      <c r="N94" s="14"/>
    </row>
    <row r="95" spans="4:15" ht="14.45" customHeight="1">
      <c r="D95" s="17">
        <v>94</v>
      </c>
      <c r="E95" s="118">
        <f t="shared" si="2"/>
        <v>63920</v>
      </c>
      <c r="F95" s="12"/>
      <c r="G95" s="159"/>
      <c r="H95" s="159"/>
      <c r="I95" s="159"/>
      <c r="J95" s="159"/>
      <c r="K95" s="183"/>
      <c r="L95" s="19">
        <v>93</v>
      </c>
      <c r="M95" s="19">
        <v>0</v>
      </c>
      <c r="N95" s="14"/>
    </row>
    <row r="96" spans="4:15" ht="14.45" customHeight="1">
      <c r="D96" s="17">
        <v>95</v>
      </c>
      <c r="E96" s="118">
        <f t="shared" si="2"/>
        <v>64600</v>
      </c>
      <c r="F96" s="12"/>
      <c r="G96" s="159"/>
      <c r="H96" s="159"/>
      <c r="I96" s="159"/>
      <c r="J96" s="159"/>
      <c r="K96" s="183"/>
      <c r="L96" s="19">
        <v>94</v>
      </c>
      <c r="M96" s="19">
        <v>0</v>
      </c>
      <c r="N96" s="14"/>
    </row>
    <row r="97" spans="4:14" ht="14.45" customHeight="1">
      <c r="D97" s="17">
        <v>96</v>
      </c>
      <c r="E97" s="118">
        <f t="shared" si="2"/>
        <v>65280</v>
      </c>
      <c r="F97" s="12"/>
      <c r="G97" s="159"/>
      <c r="H97" s="159"/>
      <c r="I97" s="159"/>
      <c r="J97" s="159"/>
      <c r="K97" s="183"/>
      <c r="L97" s="19">
        <v>95</v>
      </c>
      <c r="M97" s="19">
        <v>0</v>
      </c>
      <c r="N97" s="14"/>
    </row>
    <row r="98" spans="4:14" ht="14.45" customHeight="1">
      <c r="D98" s="17">
        <v>97</v>
      </c>
      <c r="E98" s="118">
        <f t="shared" si="2"/>
        <v>65960</v>
      </c>
      <c r="F98" s="12"/>
      <c r="G98" s="159"/>
      <c r="H98" s="159"/>
      <c r="I98" s="159"/>
      <c r="J98" s="159"/>
      <c r="K98" s="183"/>
      <c r="L98" s="19">
        <v>96</v>
      </c>
      <c r="M98" s="19">
        <v>0</v>
      </c>
      <c r="N98" s="14"/>
    </row>
    <row r="99" spans="4:14" ht="14.45" customHeight="1">
      <c r="D99" s="17">
        <v>98</v>
      </c>
      <c r="E99" s="118">
        <f t="shared" si="2"/>
        <v>66640</v>
      </c>
      <c r="F99" s="12"/>
      <c r="G99" s="159"/>
      <c r="H99" s="159"/>
      <c r="I99" s="159"/>
      <c r="J99" s="159"/>
      <c r="K99" s="183"/>
      <c r="L99" s="19">
        <v>97</v>
      </c>
      <c r="M99" s="19">
        <v>0</v>
      </c>
      <c r="N99" s="14"/>
    </row>
    <row r="100" spans="4:14" ht="14.45" customHeight="1">
      <c r="D100" s="17">
        <v>99</v>
      </c>
      <c r="E100" s="118">
        <f t="shared" si="2"/>
        <v>67320</v>
      </c>
      <c r="F100" s="12"/>
      <c r="G100" s="159"/>
      <c r="H100" s="159"/>
      <c r="I100" s="159"/>
      <c r="J100" s="159"/>
      <c r="K100" s="183"/>
      <c r="L100" s="19">
        <v>98</v>
      </c>
      <c r="M100" s="19">
        <v>0</v>
      </c>
      <c r="N100" s="14"/>
    </row>
    <row r="101" spans="4:14" ht="14.45" customHeight="1">
      <c r="D101" s="17">
        <v>100</v>
      </c>
      <c r="E101" s="118">
        <f>D101*650</f>
        <v>65000</v>
      </c>
      <c r="F101" s="12"/>
      <c r="G101" s="12"/>
      <c r="H101" s="12"/>
      <c r="I101" s="12"/>
      <c r="J101" s="12"/>
      <c r="K101" s="183"/>
      <c r="L101" s="19">
        <v>99</v>
      </c>
      <c r="M101" s="19">
        <v>0</v>
      </c>
      <c r="N101" s="14"/>
    </row>
    <row r="102" spans="4:14" ht="14.45" customHeight="1">
      <c r="D102" s="17">
        <v>101</v>
      </c>
      <c r="E102" s="118">
        <f t="shared" ref="E102:E165" si="3">D102*650</f>
        <v>65650</v>
      </c>
      <c r="F102" s="12"/>
      <c r="G102" s="159"/>
      <c r="H102" s="159"/>
      <c r="I102" s="159"/>
      <c r="J102" s="159"/>
      <c r="K102" s="183"/>
      <c r="L102" s="19">
        <v>100</v>
      </c>
      <c r="M102" s="19">
        <v>0</v>
      </c>
      <c r="N102" s="14"/>
    </row>
    <row r="103" spans="4:14" ht="14.45" customHeight="1">
      <c r="D103" s="17">
        <v>102</v>
      </c>
      <c r="E103" s="118">
        <f t="shared" si="3"/>
        <v>66300</v>
      </c>
      <c r="F103" s="12"/>
      <c r="G103" s="159"/>
      <c r="H103" s="159"/>
      <c r="I103" s="159"/>
      <c r="J103" s="159"/>
      <c r="K103" s="183"/>
      <c r="L103" s="19">
        <v>101</v>
      </c>
      <c r="M103" s="19">
        <v>0</v>
      </c>
      <c r="N103" s="14"/>
    </row>
    <row r="104" spans="4:14" ht="14.45" customHeight="1">
      <c r="D104" s="17">
        <v>103</v>
      </c>
      <c r="E104" s="118">
        <f t="shared" si="3"/>
        <v>66950</v>
      </c>
      <c r="F104" s="12"/>
      <c r="G104" s="159"/>
      <c r="H104" s="159"/>
      <c r="I104" s="159"/>
      <c r="J104" s="159"/>
      <c r="K104" s="183"/>
      <c r="L104" s="19">
        <v>102</v>
      </c>
      <c r="M104" s="19">
        <v>0</v>
      </c>
      <c r="N104" s="14"/>
    </row>
    <row r="105" spans="4:14" ht="14.45" customHeight="1">
      <c r="D105" s="17">
        <v>104</v>
      </c>
      <c r="E105" s="118">
        <f t="shared" si="3"/>
        <v>67600</v>
      </c>
      <c r="F105" s="12"/>
      <c r="G105" s="159"/>
      <c r="H105" s="159"/>
      <c r="I105" s="159"/>
      <c r="J105" s="159"/>
      <c r="K105" s="183"/>
      <c r="L105" s="19">
        <v>103</v>
      </c>
      <c r="M105" s="19">
        <v>0</v>
      </c>
      <c r="N105" s="14"/>
    </row>
    <row r="106" spans="4:14" ht="14.45" customHeight="1">
      <c r="D106" s="17">
        <v>105</v>
      </c>
      <c r="E106" s="118">
        <f t="shared" si="3"/>
        <v>68250</v>
      </c>
      <c r="F106" s="12"/>
      <c r="G106" s="159"/>
      <c r="H106" s="159"/>
      <c r="I106" s="159"/>
      <c r="J106" s="159"/>
      <c r="K106" s="183"/>
      <c r="L106" s="19">
        <v>104</v>
      </c>
      <c r="M106" s="19">
        <v>0</v>
      </c>
      <c r="N106" s="14"/>
    </row>
    <row r="107" spans="4:14" ht="14.45" customHeight="1">
      <c r="D107" s="17">
        <v>106</v>
      </c>
      <c r="E107" s="118">
        <f t="shared" si="3"/>
        <v>68900</v>
      </c>
      <c r="F107" s="12"/>
      <c r="G107" s="159"/>
      <c r="H107" s="159"/>
      <c r="I107" s="159"/>
      <c r="J107" s="159"/>
      <c r="K107" s="183"/>
      <c r="L107" s="19">
        <v>105</v>
      </c>
      <c r="M107" s="19">
        <v>0</v>
      </c>
      <c r="N107" s="14"/>
    </row>
    <row r="108" spans="4:14" ht="14.45" customHeight="1">
      <c r="D108" s="17">
        <v>107</v>
      </c>
      <c r="E108" s="118">
        <f t="shared" si="3"/>
        <v>69550</v>
      </c>
      <c r="F108" s="12"/>
      <c r="G108" s="159"/>
      <c r="H108" s="159"/>
      <c r="I108" s="159"/>
      <c r="J108" s="159"/>
      <c r="K108" s="183"/>
      <c r="L108" s="19">
        <v>106</v>
      </c>
      <c r="M108" s="19">
        <v>0</v>
      </c>
      <c r="N108" s="14"/>
    </row>
    <row r="109" spans="4:14" ht="14.45" customHeight="1">
      <c r="D109" s="17">
        <v>108</v>
      </c>
      <c r="E109" s="118">
        <f t="shared" si="3"/>
        <v>70200</v>
      </c>
      <c r="F109" s="12"/>
      <c r="G109" s="159"/>
      <c r="H109" s="159"/>
      <c r="I109" s="159"/>
      <c r="J109" s="159"/>
      <c r="K109" s="183"/>
      <c r="L109" s="19">
        <v>107</v>
      </c>
      <c r="M109" s="19">
        <v>0</v>
      </c>
      <c r="N109" s="14"/>
    </row>
    <row r="110" spans="4:14" ht="14.45" customHeight="1">
      <c r="D110" s="17">
        <v>109</v>
      </c>
      <c r="E110" s="118">
        <f t="shared" si="3"/>
        <v>70850</v>
      </c>
      <c r="F110" s="12"/>
      <c r="G110" s="159"/>
      <c r="H110" s="159"/>
      <c r="I110" s="159"/>
      <c r="J110" s="159"/>
      <c r="K110" s="183"/>
      <c r="L110" s="19">
        <v>108</v>
      </c>
      <c r="M110" s="19">
        <v>0</v>
      </c>
      <c r="N110" s="14"/>
    </row>
    <row r="111" spans="4:14" ht="14.45" customHeight="1">
      <c r="D111" s="17">
        <v>110</v>
      </c>
      <c r="E111" s="118">
        <f t="shared" si="3"/>
        <v>71500</v>
      </c>
      <c r="F111" s="12"/>
      <c r="G111" s="159"/>
      <c r="H111" s="159"/>
      <c r="I111" s="159"/>
      <c r="J111" s="159"/>
      <c r="K111" s="183"/>
      <c r="L111" s="19">
        <v>109</v>
      </c>
      <c r="M111" s="19">
        <v>0</v>
      </c>
      <c r="N111" s="14"/>
    </row>
    <row r="112" spans="4:14" ht="14.45" customHeight="1">
      <c r="D112" s="17">
        <v>111</v>
      </c>
      <c r="E112" s="118">
        <f t="shared" si="3"/>
        <v>72150</v>
      </c>
      <c r="F112" s="12"/>
      <c r="G112" s="159"/>
      <c r="H112" s="159"/>
      <c r="I112" s="159"/>
      <c r="J112" s="159"/>
      <c r="K112" s="183"/>
      <c r="L112" s="19">
        <v>110</v>
      </c>
      <c r="M112" s="19">
        <v>0</v>
      </c>
      <c r="N112" s="14"/>
    </row>
    <row r="113" spans="4:14" ht="14.45" customHeight="1">
      <c r="D113" s="17">
        <v>112</v>
      </c>
      <c r="E113" s="118">
        <f t="shared" si="3"/>
        <v>72800</v>
      </c>
      <c r="F113" s="12"/>
      <c r="G113" s="159"/>
      <c r="H113" s="159"/>
      <c r="I113" s="159"/>
      <c r="J113" s="159"/>
      <c r="K113" s="183"/>
      <c r="L113" s="19">
        <v>111</v>
      </c>
      <c r="M113" s="19">
        <v>0</v>
      </c>
      <c r="N113" s="14"/>
    </row>
    <row r="114" spans="4:14" ht="14.45" customHeight="1">
      <c r="D114" s="17">
        <v>113</v>
      </c>
      <c r="E114" s="118">
        <f t="shared" si="3"/>
        <v>73450</v>
      </c>
      <c r="F114" s="12"/>
      <c r="G114" s="159"/>
      <c r="H114" s="159"/>
      <c r="I114" s="159"/>
      <c r="J114" s="159"/>
      <c r="K114" s="183"/>
      <c r="L114" s="19">
        <v>112</v>
      </c>
      <c r="M114" s="19">
        <v>0</v>
      </c>
      <c r="N114" s="14"/>
    </row>
    <row r="115" spans="4:14" ht="14.45" customHeight="1">
      <c r="D115" s="17">
        <v>114</v>
      </c>
      <c r="E115" s="118">
        <f t="shared" si="3"/>
        <v>74100</v>
      </c>
      <c r="F115" s="12"/>
      <c r="G115" s="159"/>
      <c r="H115" s="159"/>
      <c r="I115" s="159"/>
      <c r="J115" s="159"/>
      <c r="K115" s="183"/>
      <c r="L115" s="19">
        <v>113</v>
      </c>
      <c r="M115" s="19">
        <v>0</v>
      </c>
      <c r="N115" s="14"/>
    </row>
    <row r="116" spans="4:14" ht="14.45" customHeight="1">
      <c r="D116" s="17">
        <v>115</v>
      </c>
      <c r="E116" s="118">
        <f t="shared" si="3"/>
        <v>74750</v>
      </c>
      <c r="F116" s="12"/>
      <c r="G116" s="159"/>
      <c r="H116" s="159"/>
      <c r="I116" s="159"/>
      <c r="J116" s="159"/>
      <c r="K116" s="183"/>
      <c r="L116" s="19">
        <v>114</v>
      </c>
      <c r="M116" s="19">
        <v>0</v>
      </c>
      <c r="N116" s="14"/>
    </row>
    <row r="117" spans="4:14" ht="14.45" customHeight="1">
      <c r="D117" s="17">
        <v>116</v>
      </c>
      <c r="E117" s="118">
        <f t="shared" si="3"/>
        <v>75400</v>
      </c>
      <c r="F117" s="12"/>
      <c r="G117" s="159"/>
      <c r="H117" s="159"/>
      <c r="I117" s="159"/>
      <c r="J117" s="159"/>
      <c r="K117" s="183"/>
      <c r="L117" s="19">
        <v>115</v>
      </c>
      <c r="M117" s="19">
        <v>0</v>
      </c>
      <c r="N117" s="14"/>
    </row>
    <row r="118" spans="4:14" ht="14.45" customHeight="1">
      <c r="D118" s="17">
        <v>117</v>
      </c>
      <c r="E118" s="118">
        <f t="shared" si="3"/>
        <v>76050</v>
      </c>
      <c r="F118" s="12"/>
      <c r="G118" s="159"/>
      <c r="H118" s="159"/>
      <c r="I118" s="159"/>
      <c r="J118" s="159"/>
      <c r="K118" s="183"/>
      <c r="L118" s="19">
        <v>116</v>
      </c>
      <c r="M118" s="19">
        <v>0</v>
      </c>
      <c r="N118" s="14"/>
    </row>
    <row r="119" spans="4:14" ht="14.45" customHeight="1">
      <c r="D119" s="17">
        <v>118</v>
      </c>
      <c r="E119" s="118">
        <f t="shared" si="3"/>
        <v>76700</v>
      </c>
      <c r="F119" s="12"/>
      <c r="G119" s="159"/>
      <c r="H119" s="159"/>
      <c r="I119" s="159"/>
      <c r="J119" s="159"/>
      <c r="K119" s="183"/>
      <c r="L119" s="19">
        <v>117</v>
      </c>
      <c r="M119" s="19">
        <v>0</v>
      </c>
      <c r="N119" s="14"/>
    </row>
    <row r="120" spans="4:14" ht="14.45" customHeight="1">
      <c r="D120" s="17">
        <v>119</v>
      </c>
      <c r="E120" s="118">
        <f t="shared" si="3"/>
        <v>77350</v>
      </c>
      <c r="F120" s="12"/>
      <c r="G120" s="159"/>
      <c r="H120" s="159"/>
      <c r="I120" s="159"/>
      <c r="J120" s="159"/>
      <c r="K120" s="183"/>
      <c r="L120" s="19">
        <v>118</v>
      </c>
      <c r="M120" s="19">
        <v>0</v>
      </c>
      <c r="N120" s="14"/>
    </row>
    <row r="121" spans="4:14" ht="14.45" customHeight="1">
      <c r="D121" s="17">
        <v>120</v>
      </c>
      <c r="E121" s="118">
        <f t="shared" si="3"/>
        <v>78000</v>
      </c>
      <c r="F121" s="12"/>
      <c r="G121" s="159"/>
      <c r="H121" s="159"/>
      <c r="I121" s="159"/>
      <c r="J121" s="159"/>
      <c r="K121" s="183"/>
      <c r="L121" s="19">
        <v>119</v>
      </c>
      <c r="M121" s="19">
        <v>0</v>
      </c>
      <c r="N121" s="14"/>
    </row>
    <row r="122" spans="4:14" ht="14.45" customHeight="1">
      <c r="D122" s="17">
        <v>121</v>
      </c>
      <c r="E122" s="118">
        <f t="shared" si="3"/>
        <v>78650</v>
      </c>
      <c r="F122" s="12"/>
      <c r="G122" s="159"/>
      <c r="H122" s="159"/>
      <c r="I122" s="159"/>
      <c r="J122" s="159"/>
      <c r="K122" s="183"/>
      <c r="L122" s="19">
        <v>120</v>
      </c>
      <c r="M122" s="19">
        <v>0</v>
      </c>
      <c r="N122" s="14"/>
    </row>
    <row r="123" spans="4:14" ht="14.45" customHeight="1">
      <c r="D123" s="17">
        <v>122</v>
      </c>
      <c r="E123" s="118">
        <f t="shared" si="3"/>
        <v>79300</v>
      </c>
      <c r="F123" s="12"/>
      <c r="G123" s="159"/>
      <c r="H123" s="159"/>
      <c r="I123" s="159"/>
      <c r="J123" s="159"/>
      <c r="K123" s="183"/>
      <c r="L123" s="19">
        <v>121</v>
      </c>
      <c r="M123" s="19">
        <v>0</v>
      </c>
      <c r="N123" s="14"/>
    </row>
    <row r="124" spans="4:14" ht="14.45" customHeight="1">
      <c r="D124" s="17">
        <v>123</v>
      </c>
      <c r="E124" s="118">
        <f t="shared" si="3"/>
        <v>79950</v>
      </c>
      <c r="F124" s="12"/>
      <c r="G124" s="159"/>
      <c r="H124" s="159"/>
      <c r="I124" s="159"/>
      <c r="J124" s="159"/>
      <c r="K124" s="183"/>
      <c r="L124" s="19">
        <v>122</v>
      </c>
      <c r="M124" s="19">
        <v>0</v>
      </c>
      <c r="N124" s="14"/>
    </row>
    <row r="125" spans="4:14" ht="14.45" customHeight="1">
      <c r="D125" s="17">
        <v>124</v>
      </c>
      <c r="E125" s="118">
        <f t="shared" si="3"/>
        <v>80600</v>
      </c>
      <c r="F125" s="12"/>
      <c r="G125" s="159"/>
      <c r="H125" s="159"/>
      <c r="I125" s="159"/>
      <c r="J125" s="159"/>
      <c r="K125" s="183"/>
      <c r="L125" s="19">
        <v>123</v>
      </c>
      <c r="M125" s="19">
        <v>0</v>
      </c>
      <c r="N125" s="14"/>
    </row>
    <row r="126" spans="4:14" ht="14.45" customHeight="1">
      <c r="D126" s="17">
        <v>125</v>
      </c>
      <c r="E126" s="118">
        <f t="shared" si="3"/>
        <v>81250</v>
      </c>
      <c r="F126" s="12"/>
      <c r="G126" s="159"/>
      <c r="H126" s="159"/>
      <c r="I126" s="159"/>
      <c r="J126" s="159"/>
      <c r="K126" s="183"/>
      <c r="L126" s="19">
        <v>124</v>
      </c>
      <c r="M126" s="19">
        <v>0</v>
      </c>
      <c r="N126" s="14"/>
    </row>
    <row r="127" spans="4:14" ht="14.45" customHeight="1">
      <c r="D127" s="17">
        <v>126</v>
      </c>
      <c r="E127" s="118">
        <f t="shared" si="3"/>
        <v>81900</v>
      </c>
      <c r="F127" s="12"/>
      <c r="G127" s="159"/>
      <c r="H127" s="159"/>
      <c r="I127" s="159"/>
      <c r="J127" s="159"/>
      <c r="K127" s="183"/>
      <c r="L127" s="19">
        <v>125</v>
      </c>
      <c r="M127" s="19">
        <v>0</v>
      </c>
      <c r="N127" s="14"/>
    </row>
    <row r="128" spans="4:14" ht="14.45" customHeight="1">
      <c r="D128" s="17">
        <v>127</v>
      </c>
      <c r="E128" s="118">
        <f t="shared" si="3"/>
        <v>82550</v>
      </c>
      <c r="F128" s="12"/>
      <c r="G128" s="159"/>
      <c r="H128" s="159"/>
      <c r="I128" s="159"/>
      <c r="J128" s="159"/>
      <c r="K128" s="183"/>
      <c r="L128" s="19">
        <v>126</v>
      </c>
      <c r="M128" s="19">
        <v>0</v>
      </c>
      <c r="N128" s="14"/>
    </row>
    <row r="129" spans="4:14" ht="14.45" customHeight="1">
      <c r="D129" s="17">
        <v>128</v>
      </c>
      <c r="E129" s="118">
        <f t="shared" si="3"/>
        <v>83200</v>
      </c>
      <c r="F129" s="12"/>
      <c r="G129" s="159"/>
      <c r="H129" s="159"/>
      <c r="I129" s="159"/>
      <c r="J129" s="159"/>
      <c r="K129" s="183"/>
      <c r="L129" s="19">
        <v>127</v>
      </c>
      <c r="M129" s="19">
        <v>0</v>
      </c>
      <c r="N129" s="14"/>
    </row>
    <row r="130" spans="4:14" ht="14.45" customHeight="1">
      <c r="D130" s="17">
        <v>129</v>
      </c>
      <c r="E130" s="118">
        <f t="shared" si="3"/>
        <v>83850</v>
      </c>
      <c r="F130" s="12"/>
      <c r="G130" s="159"/>
      <c r="H130" s="159"/>
      <c r="I130" s="159"/>
      <c r="J130" s="159"/>
      <c r="K130" s="183"/>
      <c r="L130" s="19">
        <v>128</v>
      </c>
      <c r="M130" s="19">
        <v>0</v>
      </c>
      <c r="N130" s="14"/>
    </row>
    <row r="131" spans="4:14" ht="14.45" customHeight="1">
      <c r="D131" s="17">
        <v>130</v>
      </c>
      <c r="E131" s="118">
        <f t="shared" si="3"/>
        <v>84500</v>
      </c>
      <c r="F131" s="12"/>
      <c r="G131" s="159"/>
      <c r="H131" s="159"/>
      <c r="I131" s="159"/>
      <c r="J131" s="159"/>
      <c r="K131" s="183"/>
      <c r="L131" s="19">
        <v>129</v>
      </c>
      <c r="M131" s="19">
        <v>0</v>
      </c>
      <c r="N131" s="14"/>
    </row>
    <row r="132" spans="4:14" ht="14.45" customHeight="1">
      <c r="D132" s="17">
        <v>131</v>
      </c>
      <c r="E132" s="118">
        <f t="shared" si="3"/>
        <v>85150</v>
      </c>
      <c r="F132" s="12"/>
      <c r="G132" s="159"/>
      <c r="H132" s="159"/>
      <c r="I132" s="159"/>
      <c r="J132" s="159"/>
      <c r="K132" s="183"/>
      <c r="L132" s="19">
        <v>130</v>
      </c>
      <c r="M132" s="19">
        <v>0</v>
      </c>
      <c r="N132" s="14"/>
    </row>
    <row r="133" spans="4:14" ht="14.45" customHeight="1">
      <c r="D133" s="17">
        <v>132</v>
      </c>
      <c r="E133" s="118">
        <f t="shared" si="3"/>
        <v>85800</v>
      </c>
      <c r="F133" s="12"/>
      <c r="G133" s="159"/>
      <c r="H133" s="159"/>
      <c r="I133" s="159"/>
      <c r="J133" s="159"/>
      <c r="K133" s="183"/>
      <c r="L133" s="19">
        <v>131</v>
      </c>
      <c r="M133" s="19">
        <v>0</v>
      </c>
      <c r="N133" s="14"/>
    </row>
    <row r="134" spans="4:14" ht="14.45" customHeight="1">
      <c r="D134" s="17">
        <v>133</v>
      </c>
      <c r="E134" s="118">
        <f t="shared" si="3"/>
        <v>86450</v>
      </c>
      <c r="F134" s="12"/>
      <c r="G134" s="159"/>
      <c r="H134" s="159"/>
      <c r="I134" s="159"/>
      <c r="J134" s="159"/>
      <c r="K134" s="183"/>
      <c r="L134" s="19">
        <v>132</v>
      </c>
      <c r="M134" s="19">
        <v>0</v>
      </c>
      <c r="N134" s="14"/>
    </row>
    <row r="135" spans="4:14" ht="14.45" customHeight="1">
      <c r="D135" s="17">
        <v>134</v>
      </c>
      <c r="E135" s="118">
        <f t="shared" si="3"/>
        <v>87100</v>
      </c>
      <c r="F135" s="12"/>
      <c r="G135" s="159"/>
      <c r="H135" s="159"/>
      <c r="I135" s="159"/>
      <c r="J135" s="159"/>
      <c r="K135" s="183"/>
      <c r="L135" s="19">
        <v>133</v>
      </c>
      <c r="M135" s="19">
        <v>0</v>
      </c>
      <c r="N135" s="14"/>
    </row>
    <row r="136" spans="4:14" ht="14.45" customHeight="1">
      <c r="D136" s="17">
        <v>135</v>
      </c>
      <c r="E136" s="118">
        <f t="shared" si="3"/>
        <v>87750</v>
      </c>
      <c r="F136" s="12"/>
      <c r="G136" s="159"/>
      <c r="H136" s="159"/>
      <c r="I136" s="159"/>
      <c r="J136" s="159"/>
      <c r="K136" s="183"/>
      <c r="L136" s="19">
        <v>134</v>
      </c>
      <c r="M136" s="19">
        <v>0</v>
      </c>
      <c r="N136" s="14"/>
    </row>
    <row r="137" spans="4:14" ht="14.45" customHeight="1">
      <c r="D137" s="17">
        <v>136</v>
      </c>
      <c r="E137" s="118">
        <f t="shared" si="3"/>
        <v>88400</v>
      </c>
      <c r="F137" s="12"/>
      <c r="G137" s="159"/>
      <c r="H137" s="159"/>
      <c r="I137" s="159"/>
      <c r="J137" s="159"/>
      <c r="K137" s="183"/>
      <c r="L137" s="19">
        <v>135</v>
      </c>
      <c r="M137" s="19">
        <v>0</v>
      </c>
      <c r="N137" s="14"/>
    </row>
    <row r="138" spans="4:14" ht="14.45" customHeight="1">
      <c r="D138" s="17">
        <v>137</v>
      </c>
      <c r="E138" s="118">
        <f t="shared" si="3"/>
        <v>89050</v>
      </c>
      <c r="F138" s="12"/>
      <c r="G138" s="159"/>
      <c r="H138" s="159"/>
      <c r="I138" s="159"/>
      <c r="J138" s="159"/>
      <c r="K138" s="183"/>
      <c r="L138" s="19">
        <v>136</v>
      </c>
      <c r="M138" s="19">
        <v>0</v>
      </c>
      <c r="N138" s="14"/>
    </row>
    <row r="139" spans="4:14" ht="14.45" customHeight="1">
      <c r="D139" s="17">
        <v>138</v>
      </c>
      <c r="E139" s="118">
        <f t="shared" si="3"/>
        <v>89700</v>
      </c>
      <c r="F139" s="12"/>
      <c r="G139" s="159"/>
      <c r="H139" s="159"/>
      <c r="I139" s="159"/>
      <c r="J139" s="159"/>
      <c r="K139" s="183"/>
      <c r="L139" s="19">
        <v>137</v>
      </c>
      <c r="M139" s="19">
        <v>0</v>
      </c>
      <c r="N139" s="14"/>
    </row>
    <row r="140" spans="4:14" ht="14.45" customHeight="1">
      <c r="D140" s="17">
        <v>139</v>
      </c>
      <c r="E140" s="118">
        <f t="shared" si="3"/>
        <v>90350</v>
      </c>
      <c r="F140" s="12"/>
      <c r="G140" s="159"/>
      <c r="H140" s="159"/>
      <c r="I140" s="159"/>
      <c r="J140" s="159"/>
      <c r="K140" s="183"/>
      <c r="L140" s="19">
        <v>138</v>
      </c>
      <c r="M140" s="19">
        <v>0</v>
      </c>
      <c r="N140" s="14"/>
    </row>
    <row r="141" spans="4:14" ht="14.45" customHeight="1">
      <c r="D141" s="17">
        <v>140</v>
      </c>
      <c r="E141" s="118">
        <f t="shared" si="3"/>
        <v>91000</v>
      </c>
      <c r="F141" s="12"/>
      <c r="G141" s="159"/>
      <c r="H141" s="159"/>
      <c r="I141" s="159"/>
      <c r="J141" s="159"/>
      <c r="K141" s="183"/>
      <c r="L141" s="19">
        <v>139</v>
      </c>
      <c r="M141" s="19">
        <v>0</v>
      </c>
      <c r="N141" s="14"/>
    </row>
    <row r="142" spans="4:14" ht="14.45" customHeight="1">
      <c r="D142" s="17">
        <v>141</v>
      </c>
      <c r="E142" s="118">
        <f t="shared" si="3"/>
        <v>91650</v>
      </c>
      <c r="F142" s="12"/>
      <c r="G142" s="159"/>
      <c r="H142" s="159"/>
      <c r="I142" s="159"/>
      <c r="J142" s="159"/>
      <c r="K142" s="183"/>
      <c r="L142" s="19">
        <v>140</v>
      </c>
      <c r="M142" s="19">
        <v>0</v>
      </c>
      <c r="N142" s="14"/>
    </row>
    <row r="143" spans="4:14" ht="14.45" customHeight="1">
      <c r="D143" s="17">
        <v>142</v>
      </c>
      <c r="E143" s="118">
        <f t="shared" si="3"/>
        <v>92300</v>
      </c>
      <c r="F143" s="12"/>
      <c r="G143" s="159"/>
      <c r="H143" s="159"/>
      <c r="I143" s="159"/>
      <c r="J143" s="159"/>
      <c r="K143" s="183"/>
      <c r="L143" s="19">
        <v>141</v>
      </c>
      <c r="M143" s="19">
        <v>0</v>
      </c>
      <c r="N143" s="14"/>
    </row>
    <row r="144" spans="4:14" ht="14.45" customHeight="1">
      <c r="D144" s="17">
        <v>143</v>
      </c>
      <c r="E144" s="118">
        <f t="shared" si="3"/>
        <v>92950</v>
      </c>
      <c r="F144" s="12"/>
      <c r="G144" s="159"/>
      <c r="H144" s="159"/>
      <c r="I144" s="159"/>
      <c r="J144" s="159"/>
      <c r="K144" s="183"/>
      <c r="L144" s="19">
        <v>142</v>
      </c>
      <c r="M144" s="19">
        <v>0</v>
      </c>
      <c r="N144" s="14"/>
    </row>
    <row r="145" spans="4:14" ht="14.45" customHeight="1">
      <c r="D145" s="17">
        <v>144</v>
      </c>
      <c r="E145" s="118">
        <f t="shared" si="3"/>
        <v>93600</v>
      </c>
      <c r="F145" s="12"/>
      <c r="G145" s="159"/>
      <c r="H145" s="159"/>
      <c r="I145" s="159"/>
      <c r="J145" s="159"/>
      <c r="K145" s="183"/>
      <c r="L145" s="19">
        <v>143</v>
      </c>
      <c r="M145" s="19">
        <v>0</v>
      </c>
      <c r="N145" s="14"/>
    </row>
    <row r="146" spans="4:14" ht="14.45" customHeight="1">
      <c r="D146" s="17">
        <v>145</v>
      </c>
      <c r="E146" s="118">
        <f t="shared" si="3"/>
        <v>94250</v>
      </c>
      <c r="F146" s="12"/>
      <c r="G146" s="159"/>
      <c r="H146" s="159"/>
      <c r="I146" s="159"/>
      <c r="J146" s="159"/>
      <c r="K146" s="183"/>
      <c r="L146" s="19">
        <v>144</v>
      </c>
      <c r="M146" s="19">
        <v>0</v>
      </c>
      <c r="N146" s="14"/>
    </row>
    <row r="147" spans="4:14" ht="14.45" customHeight="1">
      <c r="D147" s="17">
        <v>146</v>
      </c>
      <c r="E147" s="118">
        <f t="shared" si="3"/>
        <v>94900</v>
      </c>
      <c r="F147" s="12"/>
      <c r="G147" s="159"/>
      <c r="H147" s="159"/>
      <c r="I147" s="159"/>
      <c r="J147" s="159"/>
      <c r="K147" s="183"/>
      <c r="L147" s="19">
        <v>145</v>
      </c>
      <c r="M147" s="19">
        <v>0</v>
      </c>
      <c r="N147" s="14"/>
    </row>
    <row r="148" spans="4:14" ht="14.45" customHeight="1">
      <c r="D148" s="17">
        <v>147</v>
      </c>
      <c r="E148" s="118">
        <f t="shared" si="3"/>
        <v>95550</v>
      </c>
      <c r="F148" s="12"/>
      <c r="G148" s="159"/>
      <c r="H148" s="159"/>
      <c r="I148" s="159"/>
      <c r="J148" s="159"/>
      <c r="K148" s="183"/>
      <c r="L148" s="19">
        <v>146</v>
      </c>
      <c r="M148" s="19">
        <v>0</v>
      </c>
      <c r="N148" s="14"/>
    </row>
    <row r="149" spans="4:14" ht="14.45" customHeight="1">
      <c r="D149" s="17">
        <v>148</v>
      </c>
      <c r="E149" s="118">
        <f t="shared" si="3"/>
        <v>96200</v>
      </c>
      <c r="F149" s="12"/>
      <c r="G149" s="159"/>
      <c r="H149" s="159"/>
      <c r="I149" s="159"/>
      <c r="J149" s="159"/>
      <c r="K149" s="183"/>
      <c r="L149" s="19">
        <v>147</v>
      </c>
      <c r="M149" s="19">
        <v>0</v>
      </c>
      <c r="N149" s="14"/>
    </row>
    <row r="150" spans="4:14" ht="14.45" customHeight="1">
      <c r="D150" s="17">
        <v>149</v>
      </c>
      <c r="E150" s="118">
        <f t="shared" si="3"/>
        <v>96850</v>
      </c>
      <c r="F150" s="12"/>
      <c r="G150" s="159"/>
      <c r="H150" s="159"/>
      <c r="I150" s="159"/>
      <c r="J150" s="159"/>
      <c r="K150" s="183"/>
      <c r="L150" s="19">
        <v>148</v>
      </c>
      <c r="M150" s="19">
        <v>0</v>
      </c>
      <c r="N150" s="14"/>
    </row>
    <row r="151" spans="4:14" ht="14.45" customHeight="1">
      <c r="D151" s="17">
        <v>150</v>
      </c>
      <c r="E151" s="118">
        <f t="shared" si="3"/>
        <v>97500</v>
      </c>
      <c r="F151" s="12"/>
      <c r="G151" s="159"/>
      <c r="H151" s="159"/>
      <c r="I151" s="159"/>
      <c r="J151" s="159"/>
      <c r="K151" s="183"/>
      <c r="L151" s="19">
        <v>149</v>
      </c>
      <c r="M151" s="19">
        <v>0</v>
      </c>
      <c r="N151" s="14"/>
    </row>
    <row r="152" spans="4:14" ht="14.45" customHeight="1">
      <c r="D152" s="17">
        <v>151</v>
      </c>
      <c r="E152" s="118">
        <f t="shared" si="3"/>
        <v>98150</v>
      </c>
      <c r="F152" s="12"/>
      <c r="G152" s="159"/>
      <c r="H152" s="159"/>
      <c r="I152" s="159"/>
      <c r="J152" s="159"/>
      <c r="K152" s="183"/>
      <c r="L152" s="19">
        <v>150</v>
      </c>
      <c r="M152" s="19">
        <v>0</v>
      </c>
      <c r="N152" s="14"/>
    </row>
    <row r="153" spans="4:14" ht="14.45" customHeight="1">
      <c r="D153" s="17">
        <v>152</v>
      </c>
      <c r="E153" s="118">
        <f t="shared" si="3"/>
        <v>98800</v>
      </c>
      <c r="F153" s="12"/>
      <c r="G153" s="159"/>
      <c r="H153" s="159"/>
      <c r="I153" s="159"/>
      <c r="J153" s="159"/>
      <c r="K153" s="183"/>
      <c r="L153" s="19">
        <v>151</v>
      </c>
      <c r="M153" s="19">
        <v>0</v>
      </c>
      <c r="N153" s="14"/>
    </row>
    <row r="154" spans="4:14" ht="14.45" customHeight="1">
      <c r="D154" s="17">
        <v>153</v>
      </c>
      <c r="E154" s="118">
        <f t="shared" si="3"/>
        <v>99450</v>
      </c>
      <c r="F154" s="12"/>
      <c r="G154" s="159"/>
      <c r="H154" s="159"/>
      <c r="I154" s="159"/>
      <c r="J154" s="159"/>
      <c r="K154" s="183"/>
      <c r="L154" s="19">
        <v>152</v>
      </c>
      <c r="M154" s="19">
        <v>0</v>
      </c>
      <c r="N154" s="14"/>
    </row>
    <row r="155" spans="4:14" ht="14.45" customHeight="1">
      <c r="D155" s="17">
        <v>154</v>
      </c>
      <c r="E155" s="118">
        <f t="shared" si="3"/>
        <v>100100</v>
      </c>
      <c r="F155" s="12"/>
      <c r="G155" s="159"/>
      <c r="H155" s="159"/>
      <c r="I155" s="159"/>
      <c r="J155" s="159"/>
      <c r="K155" s="183"/>
      <c r="L155" s="19">
        <v>153</v>
      </c>
      <c r="M155" s="19">
        <v>0</v>
      </c>
      <c r="N155" s="14"/>
    </row>
    <row r="156" spans="4:14" ht="14.45" customHeight="1">
      <c r="D156" s="17">
        <v>155</v>
      </c>
      <c r="E156" s="118">
        <f t="shared" si="3"/>
        <v>100750</v>
      </c>
      <c r="F156" s="12"/>
      <c r="G156" s="159"/>
      <c r="H156" s="159"/>
      <c r="I156" s="159"/>
      <c r="J156" s="159"/>
      <c r="K156" s="183"/>
      <c r="L156" s="19">
        <v>154</v>
      </c>
      <c r="M156" s="19">
        <v>0</v>
      </c>
      <c r="N156" s="14"/>
    </row>
    <row r="157" spans="4:14" ht="14.45" customHeight="1">
      <c r="D157" s="17">
        <v>156</v>
      </c>
      <c r="E157" s="118">
        <f t="shared" si="3"/>
        <v>101400</v>
      </c>
      <c r="F157" s="12"/>
      <c r="G157" s="159"/>
      <c r="H157" s="159"/>
      <c r="I157" s="159"/>
      <c r="J157" s="159"/>
      <c r="K157" s="183"/>
      <c r="L157" s="19">
        <v>155</v>
      </c>
      <c r="M157" s="19">
        <v>0</v>
      </c>
      <c r="N157" s="14"/>
    </row>
    <row r="158" spans="4:14" ht="14.45" customHeight="1">
      <c r="D158" s="17">
        <v>157</v>
      </c>
      <c r="E158" s="118">
        <f t="shared" si="3"/>
        <v>102050</v>
      </c>
      <c r="F158" s="12"/>
      <c r="G158" s="159"/>
      <c r="H158" s="159"/>
      <c r="I158" s="159"/>
      <c r="J158" s="159"/>
      <c r="K158" s="183"/>
      <c r="L158" s="19">
        <v>156</v>
      </c>
      <c r="M158" s="19">
        <v>0</v>
      </c>
      <c r="N158" s="14"/>
    </row>
    <row r="159" spans="4:14" ht="14.45" customHeight="1">
      <c r="D159" s="17">
        <v>158</v>
      </c>
      <c r="E159" s="118">
        <f t="shared" si="3"/>
        <v>102700</v>
      </c>
      <c r="F159" s="12"/>
      <c r="G159" s="159"/>
      <c r="H159" s="159"/>
      <c r="I159" s="159"/>
      <c r="J159" s="159"/>
      <c r="K159" s="183"/>
      <c r="L159" s="19">
        <v>157</v>
      </c>
      <c r="M159" s="19">
        <v>0</v>
      </c>
      <c r="N159" s="14"/>
    </row>
    <row r="160" spans="4:14" ht="14.45" customHeight="1">
      <c r="D160" s="17">
        <v>159</v>
      </c>
      <c r="E160" s="118">
        <f t="shared" si="3"/>
        <v>103350</v>
      </c>
      <c r="F160" s="12"/>
      <c r="G160" s="159"/>
      <c r="H160" s="159"/>
      <c r="I160" s="159"/>
      <c r="J160" s="159"/>
      <c r="K160" s="183"/>
      <c r="L160" s="19">
        <v>158</v>
      </c>
      <c r="M160" s="19">
        <v>0</v>
      </c>
      <c r="N160" s="14"/>
    </row>
    <row r="161" spans="4:14" ht="14.45" customHeight="1">
      <c r="D161" s="17">
        <v>160</v>
      </c>
      <c r="E161" s="118">
        <f t="shared" si="3"/>
        <v>104000</v>
      </c>
      <c r="F161" s="12"/>
      <c r="G161" s="159"/>
      <c r="H161" s="159"/>
      <c r="I161" s="159"/>
      <c r="J161" s="159"/>
      <c r="K161" s="183"/>
      <c r="L161" s="19">
        <v>159</v>
      </c>
      <c r="M161" s="19">
        <v>0</v>
      </c>
      <c r="N161" s="14"/>
    </row>
    <row r="162" spans="4:14" ht="14.45" customHeight="1">
      <c r="D162" s="17">
        <v>161</v>
      </c>
      <c r="E162" s="118">
        <f t="shared" si="3"/>
        <v>104650</v>
      </c>
      <c r="F162" s="12"/>
      <c r="G162" s="159"/>
      <c r="H162" s="159"/>
      <c r="I162" s="159"/>
      <c r="J162" s="159"/>
      <c r="K162" s="183"/>
      <c r="L162" s="19">
        <v>160</v>
      </c>
      <c r="M162" s="19">
        <v>0</v>
      </c>
      <c r="N162" s="14"/>
    </row>
    <row r="163" spans="4:14" ht="14.45" customHeight="1">
      <c r="D163" s="17">
        <v>162</v>
      </c>
      <c r="E163" s="118">
        <f t="shared" si="3"/>
        <v>105300</v>
      </c>
      <c r="F163" s="12"/>
      <c r="G163" s="159"/>
      <c r="H163" s="159"/>
      <c r="I163" s="159"/>
      <c r="J163" s="159"/>
      <c r="K163" s="183"/>
      <c r="L163" s="19">
        <v>161</v>
      </c>
      <c r="M163" s="19">
        <v>0</v>
      </c>
      <c r="N163" s="14"/>
    </row>
    <row r="164" spans="4:14" ht="14.45" customHeight="1">
      <c r="D164" s="17">
        <v>163</v>
      </c>
      <c r="E164" s="118">
        <f t="shared" si="3"/>
        <v>105950</v>
      </c>
      <c r="F164" s="12"/>
      <c r="G164" s="159"/>
      <c r="H164" s="159"/>
      <c r="I164" s="159"/>
      <c r="J164" s="159"/>
      <c r="K164" s="183"/>
      <c r="L164" s="19">
        <v>162</v>
      </c>
      <c r="M164" s="19">
        <v>0</v>
      </c>
      <c r="N164" s="14"/>
    </row>
    <row r="165" spans="4:14" ht="14.45" customHeight="1">
      <c r="D165" s="17">
        <v>164</v>
      </c>
      <c r="E165" s="118">
        <f t="shared" si="3"/>
        <v>106600</v>
      </c>
      <c r="F165" s="12"/>
      <c r="G165" s="159"/>
      <c r="H165" s="159"/>
      <c r="I165" s="159"/>
      <c r="J165" s="159"/>
      <c r="K165" s="183"/>
      <c r="L165" s="19">
        <v>163</v>
      </c>
      <c r="M165" s="19">
        <v>0</v>
      </c>
      <c r="N165" s="14"/>
    </row>
    <row r="166" spans="4:14" ht="14.45" customHeight="1">
      <c r="D166" s="17">
        <v>165</v>
      </c>
      <c r="E166" s="118">
        <f t="shared" ref="E166:E229" si="4">D166*650</f>
        <v>107250</v>
      </c>
      <c r="F166" s="12"/>
      <c r="G166" s="159"/>
      <c r="H166" s="159"/>
      <c r="I166" s="159"/>
      <c r="J166" s="159"/>
      <c r="K166" s="183"/>
      <c r="L166" s="19">
        <v>164</v>
      </c>
      <c r="M166" s="19">
        <v>0</v>
      </c>
      <c r="N166" s="14"/>
    </row>
    <row r="167" spans="4:14" ht="14.45" customHeight="1">
      <c r="D167" s="17">
        <v>166</v>
      </c>
      <c r="E167" s="118">
        <f t="shared" si="4"/>
        <v>107900</v>
      </c>
      <c r="F167" s="12"/>
      <c r="G167" s="159"/>
      <c r="H167" s="159"/>
      <c r="I167" s="159"/>
      <c r="J167" s="159"/>
      <c r="K167" s="183"/>
      <c r="L167" s="19">
        <v>165</v>
      </c>
      <c r="M167" s="19">
        <v>0</v>
      </c>
      <c r="N167" s="14"/>
    </row>
    <row r="168" spans="4:14" ht="14.45" customHeight="1">
      <c r="D168" s="17">
        <v>167</v>
      </c>
      <c r="E168" s="118">
        <f t="shared" si="4"/>
        <v>108550</v>
      </c>
      <c r="F168" s="12"/>
      <c r="G168" s="159"/>
      <c r="H168" s="159"/>
      <c r="I168" s="159"/>
      <c r="J168" s="159"/>
      <c r="K168" s="183"/>
      <c r="L168" s="19">
        <v>166</v>
      </c>
      <c r="M168" s="19">
        <v>0</v>
      </c>
      <c r="N168" s="14"/>
    </row>
    <row r="169" spans="4:14" ht="14.45" customHeight="1">
      <c r="D169" s="17">
        <v>168</v>
      </c>
      <c r="E169" s="118">
        <f t="shared" si="4"/>
        <v>109200</v>
      </c>
      <c r="F169" s="12"/>
      <c r="G169" s="159"/>
      <c r="H169" s="159"/>
      <c r="I169" s="159"/>
      <c r="J169" s="159"/>
      <c r="K169" s="183"/>
      <c r="L169" s="19">
        <v>167</v>
      </c>
      <c r="M169" s="19">
        <v>0</v>
      </c>
      <c r="N169" s="14"/>
    </row>
    <row r="170" spans="4:14" ht="14.45" customHeight="1">
      <c r="D170" s="17">
        <v>169</v>
      </c>
      <c r="E170" s="118">
        <f t="shared" si="4"/>
        <v>109850</v>
      </c>
      <c r="F170" s="12"/>
      <c r="G170" s="159"/>
      <c r="H170" s="159"/>
      <c r="I170" s="159"/>
      <c r="J170" s="159"/>
      <c r="K170" s="183"/>
      <c r="L170" s="19">
        <v>168</v>
      </c>
      <c r="M170" s="19">
        <v>0</v>
      </c>
      <c r="N170" s="14"/>
    </row>
    <row r="171" spans="4:14" ht="14.45" customHeight="1">
      <c r="D171" s="17">
        <v>170</v>
      </c>
      <c r="E171" s="118">
        <f t="shared" si="4"/>
        <v>110500</v>
      </c>
      <c r="F171" s="12"/>
      <c r="G171" s="159"/>
      <c r="H171" s="159"/>
      <c r="I171" s="159"/>
      <c r="J171" s="159"/>
      <c r="K171" s="183"/>
      <c r="L171" s="19">
        <v>169</v>
      </c>
      <c r="M171" s="19">
        <v>0</v>
      </c>
      <c r="N171" s="14"/>
    </row>
    <row r="172" spans="4:14" ht="14.45" customHeight="1">
      <c r="D172" s="17">
        <v>171</v>
      </c>
      <c r="E172" s="118">
        <f t="shared" si="4"/>
        <v>111150</v>
      </c>
      <c r="F172" s="12"/>
      <c r="G172" s="159"/>
      <c r="H172" s="159"/>
      <c r="I172" s="159"/>
      <c r="J172" s="159"/>
      <c r="K172" s="183"/>
      <c r="L172" s="19">
        <v>170</v>
      </c>
      <c r="M172" s="19">
        <v>0</v>
      </c>
      <c r="N172" s="14"/>
    </row>
    <row r="173" spans="4:14" ht="14.45" customHeight="1">
      <c r="D173" s="17">
        <v>172</v>
      </c>
      <c r="E173" s="118">
        <f t="shared" si="4"/>
        <v>111800</v>
      </c>
      <c r="F173" s="12"/>
      <c r="G173" s="159"/>
      <c r="H173" s="159"/>
      <c r="I173" s="159"/>
      <c r="J173" s="159"/>
      <c r="K173" s="183"/>
      <c r="L173" s="19">
        <v>171</v>
      </c>
      <c r="M173" s="19">
        <v>0</v>
      </c>
      <c r="N173" s="14"/>
    </row>
    <row r="174" spans="4:14" ht="14.45" customHeight="1">
      <c r="D174" s="17">
        <v>173</v>
      </c>
      <c r="E174" s="118">
        <f t="shared" si="4"/>
        <v>112450</v>
      </c>
      <c r="F174" s="12"/>
      <c r="G174" s="159"/>
      <c r="H174" s="159"/>
      <c r="I174" s="159"/>
      <c r="J174" s="159"/>
      <c r="K174" s="183"/>
      <c r="L174" s="19">
        <v>172</v>
      </c>
      <c r="M174" s="19">
        <v>0</v>
      </c>
      <c r="N174" s="14"/>
    </row>
    <row r="175" spans="4:14" ht="14.45" customHeight="1">
      <c r="D175" s="17">
        <v>174</v>
      </c>
      <c r="E175" s="118">
        <f t="shared" si="4"/>
        <v>113100</v>
      </c>
      <c r="F175" s="12"/>
      <c r="G175" s="159"/>
      <c r="H175" s="159"/>
      <c r="I175" s="159"/>
      <c r="J175" s="159"/>
      <c r="K175" s="183"/>
      <c r="L175" s="19">
        <v>173</v>
      </c>
      <c r="M175" s="19">
        <v>0</v>
      </c>
      <c r="N175" s="14"/>
    </row>
    <row r="176" spans="4:14" ht="14.45" customHeight="1">
      <c r="D176" s="17">
        <v>175</v>
      </c>
      <c r="E176" s="118">
        <f t="shared" si="4"/>
        <v>113750</v>
      </c>
      <c r="F176" s="12"/>
      <c r="G176" s="159"/>
      <c r="H176" s="159"/>
      <c r="I176" s="159"/>
      <c r="J176" s="159"/>
      <c r="K176" s="183"/>
      <c r="L176" s="19">
        <v>174</v>
      </c>
      <c r="M176" s="19">
        <v>0</v>
      </c>
      <c r="N176" s="14"/>
    </row>
    <row r="177" spans="4:14" ht="14.45" customHeight="1">
      <c r="D177" s="17">
        <v>176</v>
      </c>
      <c r="E177" s="118">
        <f t="shared" si="4"/>
        <v>114400</v>
      </c>
      <c r="F177" s="12"/>
      <c r="G177" s="159"/>
      <c r="H177" s="159"/>
      <c r="I177" s="159"/>
      <c r="J177" s="159"/>
      <c r="K177" s="183"/>
      <c r="L177" s="19">
        <v>175</v>
      </c>
      <c r="M177" s="19">
        <v>0</v>
      </c>
      <c r="N177" s="14"/>
    </row>
    <row r="178" spans="4:14" ht="14.45" customHeight="1">
      <c r="D178" s="17">
        <v>177</v>
      </c>
      <c r="E178" s="118">
        <f t="shared" si="4"/>
        <v>115050</v>
      </c>
      <c r="F178" s="12"/>
      <c r="G178" s="159"/>
      <c r="H178" s="159"/>
      <c r="I178" s="159"/>
      <c r="J178" s="159"/>
      <c r="K178" s="183"/>
      <c r="L178" s="19">
        <v>176</v>
      </c>
      <c r="M178" s="19">
        <v>0</v>
      </c>
      <c r="N178" s="14"/>
    </row>
    <row r="179" spans="4:14" ht="14.45" customHeight="1">
      <c r="D179" s="17">
        <v>178</v>
      </c>
      <c r="E179" s="118">
        <f t="shared" si="4"/>
        <v>115700</v>
      </c>
      <c r="F179" s="12"/>
      <c r="G179" s="159"/>
      <c r="H179" s="159"/>
      <c r="I179" s="159"/>
      <c r="J179" s="159"/>
      <c r="K179" s="183"/>
      <c r="L179" s="19">
        <v>177</v>
      </c>
      <c r="M179" s="19">
        <v>0</v>
      </c>
      <c r="N179" s="14"/>
    </row>
    <row r="180" spans="4:14" ht="14.45" customHeight="1">
      <c r="D180" s="17">
        <v>179</v>
      </c>
      <c r="E180" s="118">
        <f t="shared" si="4"/>
        <v>116350</v>
      </c>
      <c r="F180" s="12"/>
      <c r="G180" s="159"/>
      <c r="H180" s="159"/>
      <c r="I180" s="159"/>
      <c r="J180" s="159"/>
      <c r="K180" s="183"/>
      <c r="L180" s="19">
        <v>178</v>
      </c>
      <c r="M180" s="19">
        <v>0</v>
      </c>
      <c r="N180" s="14"/>
    </row>
    <row r="181" spans="4:14" ht="14.45" customHeight="1">
      <c r="D181" s="17">
        <v>180</v>
      </c>
      <c r="E181" s="118">
        <f t="shared" si="4"/>
        <v>117000</v>
      </c>
      <c r="F181" s="12"/>
      <c r="G181" s="159"/>
      <c r="H181" s="159"/>
      <c r="I181" s="159"/>
      <c r="J181" s="159"/>
      <c r="K181" s="183"/>
      <c r="L181" s="19">
        <v>179</v>
      </c>
      <c r="M181" s="19">
        <v>0</v>
      </c>
      <c r="N181" s="14"/>
    </row>
    <row r="182" spans="4:14" ht="14.45" customHeight="1">
      <c r="D182" s="17">
        <v>181</v>
      </c>
      <c r="E182" s="118">
        <f t="shared" si="4"/>
        <v>117650</v>
      </c>
      <c r="F182" s="12"/>
      <c r="G182" s="159"/>
      <c r="H182" s="159"/>
      <c r="I182" s="159"/>
      <c r="J182" s="159"/>
      <c r="K182" s="183"/>
      <c r="L182" s="19">
        <v>180</v>
      </c>
      <c r="M182" s="19">
        <v>0</v>
      </c>
      <c r="N182" s="14"/>
    </row>
    <row r="183" spans="4:14" ht="14.45" customHeight="1">
      <c r="D183" s="17">
        <v>182</v>
      </c>
      <c r="E183" s="118">
        <f t="shared" si="4"/>
        <v>118300</v>
      </c>
      <c r="F183" s="12"/>
      <c r="G183" s="159"/>
      <c r="H183" s="159"/>
      <c r="I183" s="159"/>
      <c r="J183" s="159"/>
      <c r="K183" s="183"/>
      <c r="L183" s="19">
        <v>181</v>
      </c>
      <c r="M183" s="19">
        <v>0</v>
      </c>
      <c r="N183" s="14"/>
    </row>
    <row r="184" spans="4:14" ht="14.45" customHeight="1">
      <c r="D184" s="17">
        <v>183</v>
      </c>
      <c r="E184" s="118">
        <f t="shared" si="4"/>
        <v>118950</v>
      </c>
      <c r="F184" s="12"/>
      <c r="G184" s="159"/>
      <c r="H184" s="159"/>
      <c r="I184" s="159"/>
      <c r="J184" s="159"/>
      <c r="K184" s="183"/>
      <c r="L184" s="19">
        <v>182</v>
      </c>
      <c r="M184" s="19">
        <v>0</v>
      </c>
      <c r="N184" s="14"/>
    </row>
    <row r="185" spans="4:14" ht="14.45" customHeight="1">
      <c r="D185" s="17">
        <v>184</v>
      </c>
      <c r="E185" s="118">
        <f t="shared" si="4"/>
        <v>119600</v>
      </c>
      <c r="F185" s="12"/>
      <c r="G185" s="159"/>
      <c r="H185" s="159"/>
      <c r="I185" s="159"/>
      <c r="J185" s="159"/>
      <c r="K185" s="183"/>
      <c r="L185" s="19">
        <v>183</v>
      </c>
      <c r="M185" s="19">
        <v>0</v>
      </c>
      <c r="N185" s="14"/>
    </row>
    <row r="186" spans="4:14" ht="14.45" customHeight="1">
      <c r="D186" s="17">
        <v>185</v>
      </c>
      <c r="E186" s="118">
        <f t="shared" si="4"/>
        <v>120250</v>
      </c>
      <c r="F186" s="12"/>
      <c r="G186" s="159"/>
      <c r="H186" s="159"/>
      <c r="I186" s="159"/>
      <c r="J186" s="159"/>
      <c r="K186" s="183"/>
      <c r="L186" s="19">
        <v>184</v>
      </c>
      <c r="M186" s="19">
        <v>0</v>
      </c>
      <c r="N186" s="14"/>
    </row>
    <row r="187" spans="4:14" ht="14.45" customHeight="1">
      <c r="D187" s="17">
        <v>186</v>
      </c>
      <c r="E187" s="118">
        <f t="shared" si="4"/>
        <v>120900</v>
      </c>
      <c r="F187" s="12"/>
      <c r="G187" s="159"/>
      <c r="H187" s="159"/>
      <c r="I187" s="159"/>
      <c r="J187" s="159"/>
      <c r="K187" s="183"/>
      <c r="L187" s="19">
        <v>185</v>
      </c>
      <c r="M187" s="19">
        <v>0</v>
      </c>
      <c r="N187" s="14"/>
    </row>
    <row r="188" spans="4:14" ht="14.45" customHeight="1">
      <c r="D188" s="17">
        <v>187</v>
      </c>
      <c r="E188" s="118">
        <f t="shared" si="4"/>
        <v>121550</v>
      </c>
      <c r="F188" s="12"/>
      <c r="G188" s="159"/>
      <c r="H188" s="159"/>
      <c r="I188" s="159"/>
      <c r="J188" s="159"/>
      <c r="K188" s="183"/>
      <c r="L188" s="19">
        <v>186</v>
      </c>
      <c r="M188" s="19">
        <v>0</v>
      </c>
      <c r="N188" s="14"/>
    </row>
    <row r="189" spans="4:14" ht="14.45" customHeight="1">
      <c r="D189" s="17">
        <v>188</v>
      </c>
      <c r="E189" s="118">
        <f t="shared" si="4"/>
        <v>122200</v>
      </c>
      <c r="F189" s="12"/>
      <c r="G189" s="159"/>
      <c r="H189" s="159"/>
      <c r="I189" s="159"/>
      <c r="J189" s="159"/>
      <c r="K189" s="183"/>
      <c r="L189" s="19">
        <v>187</v>
      </c>
      <c r="M189" s="19">
        <v>0</v>
      </c>
      <c r="N189" s="14"/>
    </row>
    <row r="190" spans="4:14" ht="14.45" customHeight="1">
      <c r="D190" s="17">
        <v>189</v>
      </c>
      <c r="E190" s="118">
        <f t="shared" si="4"/>
        <v>122850</v>
      </c>
      <c r="F190" s="12"/>
      <c r="G190" s="159"/>
      <c r="H190" s="159"/>
      <c r="I190" s="159"/>
      <c r="J190" s="159"/>
      <c r="K190" s="183"/>
      <c r="L190" s="19">
        <v>188</v>
      </c>
      <c r="M190" s="19">
        <v>0</v>
      </c>
      <c r="N190" s="14"/>
    </row>
    <row r="191" spans="4:14" ht="14.45" customHeight="1">
      <c r="D191" s="17">
        <v>190</v>
      </c>
      <c r="E191" s="118">
        <f t="shared" si="4"/>
        <v>123500</v>
      </c>
      <c r="F191" s="12"/>
      <c r="G191" s="159"/>
      <c r="H191" s="159"/>
      <c r="I191" s="159"/>
      <c r="J191" s="159"/>
      <c r="K191" s="183"/>
      <c r="L191" s="19">
        <v>189</v>
      </c>
      <c r="M191" s="19">
        <v>0</v>
      </c>
      <c r="N191" s="14"/>
    </row>
    <row r="192" spans="4:14" ht="14.45" customHeight="1">
      <c r="D192" s="17">
        <v>191</v>
      </c>
      <c r="E192" s="118">
        <f t="shared" si="4"/>
        <v>124150</v>
      </c>
      <c r="F192" s="12"/>
      <c r="G192" s="159"/>
      <c r="H192" s="159"/>
      <c r="I192" s="159"/>
      <c r="J192" s="159"/>
      <c r="K192" s="183"/>
      <c r="L192" s="19">
        <v>190</v>
      </c>
      <c r="M192" s="19">
        <v>0</v>
      </c>
      <c r="N192" s="14"/>
    </row>
    <row r="193" spans="4:14" ht="14.45" customHeight="1">
      <c r="D193" s="17">
        <v>192</v>
      </c>
      <c r="E193" s="118">
        <f t="shared" si="4"/>
        <v>124800</v>
      </c>
      <c r="F193" s="12"/>
      <c r="G193" s="159"/>
      <c r="H193" s="159"/>
      <c r="I193" s="159"/>
      <c r="J193" s="159"/>
      <c r="K193" s="183"/>
      <c r="L193" s="19">
        <v>191</v>
      </c>
      <c r="M193" s="19">
        <v>0</v>
      </c>
      <c r="N193" s="14"/>
    </row>
    <row r="194" spans="4:14" ht="14.45" customHeight="1">
      <c r="D194" s="17">
        <v>193</v>
      </c>
      <c r="E194" s="118">
        <f t="shared" si="4"/>
        <v>125450</v>
      </c>
      <c r="F194" s="12"/>
      <c r="G194" s="159"/>
      <c r="H194" s="159"/>
      <c r="I194" s="159"/>
      <c r="J194" s="159"/>
      <c r="K194" s="183"/>
      <c r="L194" s="19">
        <v>192</v>
      </c>
      <c r="M194" s="19">
        <v>0</v>
      </c>
      <c r="N194" s="14"/>
    </row>
    <row r="195" spans="4:14" ht="14.45" customHeight="1">
      <c r="D195" s="17">
        <v>194</v>
      </c>
      <c r="E195" s="118">
        <f t="shared" si="4"/>
        <v>126100</v>
      </c>
      <c r="F195" s="12"/>
      <c r="G195" s="159"/>
      <c r="H195" s="159"/>
      <c r="I195" s="159"/>
      <c r="J195" s="159"/>
      <c r="K195" s="183"/>
      <c r="L195" s="19">
        <v>193</v>
      </c>
      <c r="M195" s="19">
        <v>0</v>
      </c>
      <c r="N195" s="14"/>
    </row>
    <row r="196" spans="4:14" ht="14.45" customHeight="1">
      <c r="D196" s="17">
        <v>195</v>
      </c>
      <c r="E196" s="118">
        <f t="shared" si="4"/>
        <v>126750</v>
      </c>
      <c r="F196" s="12"/>
      <c r="G196" s="159"/>
      <c r="H196" s="159"/>
      <c r="I196" s="159"/>
      <c r="J196" s="159"/>
      <c r="K196" s="183"/>
      <c r="L196" s="19">
        <v>194</v>
      </c>
      <c r="M196" s="19">
        <v>0</v>
      </c>
      <c r="N196" s="14"/>
    </row>
    <row r="197" spans="4:14" ht="14.45" customHeight="1">
      <c r="D197" s="17">
        <v>196</v>
      </c>
      <c r="E197" s="118">
        <f t="shared" si="4"/>
        <v>127400</v>
      </c>
      <c r="F197" s="12"/>
      <c r="G197" s="159"/>
      <c r="H197" s="159"/>
      <c r="I197" s="159"/>
      <c r="J197" s="159"/>
      <c r="K197" s="183"/>
      <c r="L197" s="19">
        <v>195</v>
      </c>
      <c r="M197" s="19">
        <v>0</v>
      </c>
      <c r="N197" s="14"/>
    </row>
    <row r="198" spans="4:14" ht="14.45" customHeight="1">
      <c r="D198" s="17">
        <v>197</v>
      </c>
      <c r="E198" s="118">
        <f t="shared" si="4"/>
        <v>128050</v>
      </c>
      <c r="F198" s="12"/>
      <c r="G198" s="159"/>
      <c r="H198" s="159"/>
      <c r="I198" s="159"/>
      <c r="J198" s="159"/>
      <c r="K198" s="183"/>
      <c r="L198" s="19">
        <v>196</v>
      </c>
      <c r="M198" s="19">
        <v>0</v>
      </c>
      <c r="N198" s="14"/>
    </row>
    <row r="199" spans="4:14" ht="14.45" customHeight="1">
      <c r="D199" s="17">
        <v>198</v>
      </c>
      <c r="E199" s="118">
        <f t="shared" si="4"/>
        <v>128700</v>
      </c>
      <c r="F199" s="12"/>
      <c r="G199" s="159"/>
      <c r="H199" s="159"/>
      <c r="I199" s="159"/>
      <c r="J199" s="159"/>
      <c r="K199" s="183"/>
      <c r="L199" s="19">
        <v>197</v>
      </c>
      <c r="M199" s="19">
        <v>0</v>
      </c>
      <c r="N199" s="14"/>
    </row>
    <row r="200" spans="4:14" ht="14.45" customHeight="1">
      <c r="D200" s="17">
        <v>199</v>
      </c>
      <c r="E200" s="118">
        <f t="shared" si="4"/>
        <v>129350</v>
      </c>
      <c r="F200" s="12"/>
      <c r="G200" s="159"/>
      <c r="H200" s="159"/>
      <c r="I200" s="159"/>
      <c r="J200" s="159"/>
      <c r="K200" s="183"/>
      <c r="L200" s="19">
        <v>198</v>
      </c>
      <c r="M200" s="19">
        <v>0</v>
      </c>
      <c r="N200" s="14"/>
    </row>
    <row r="201" spans="4:14" ht="14.45" customHeight="1">
      <c r="D201" s="17">
        <v>200</v>
      </c>
      <c r="E201" s="118">
        <f t="shared" si="4"/>
        <v>130000</v>
      </c>
      <c r="F201" s="12"/>
      <c r="G201" s="159"/>
      <c r="H201" s="159"/>
      <c r="I201" s="159"/>
      <c r="J201" s="159"/>
      <c r="K201" s="183"/>
      <c r="L201" s="19">
        <v>199</v>
      </c>
      <c r="M201" s="19">
        <v>0</v>
      </c>
      <c r="N201" s="14"/>
    </row>
    <row r="202" spans="4:14" ht="14.45" customHeight="1">
      <c r="D202" s="17">
        <v>201</v>
      </c>
      <c r="E202" s="118">
        <f t="shared" si="4"/>
        <v>130650</v>
      </c>
      <c r="F202" s="12"/>
      <c r="G202" s="159"/>
      <c r="H202" s="159"/>
      <c r="I202" s="159"/>
      <c r="J202" s="159"/>
      <c r="K202" s="183"/>
      <c r="L202" s="19">
        <v>200</v>
      </c>
      <c r="M202" s="19">
        <v>0</v>
      </c>
      <c r="N202" s="14"/>
    </row>
    <row r="203" spans="4:14" ht="14.45" customHeight="1">
      <c r="D203" s="17">
        <v>202</v>
      </c>
      <c r="E203" s="118">
        <f t="shared" si="4"/>
        <v>131300</v>
      </c>
      <c r="F203" s="12"/>
      <c r="G203" s="159"/>
      <c r="H203" s="159"/>
      <c r="I203" s="159"/>
      <c r="J203" s="159"/>
      <c r="K203" s="183"/>
      <c r="L203" s="19">
        <v>201</v>
      </c>
      <c r="M203" s="19">
        <v>0</v>
      </c>
      <c r="N203" s="14"/>
    </row>
    <row r="204" spans="4:14" ht="14.45" customHeight="1">
      <c r="D204" s="17">
        <v>203</v>
      </c>
      <c r="E204" s="118">
        <f t="shared" si="4"/>
        <v>131950</v>
      </c>
      <c r="F204" s="12"/>
      <c r="G204" s="159"/>
      <c r="H204" s="159"/>
      <c r="I204" s="159"/>
      <c r="J204" s="159"/>
      <c r="K204" s="183"/>
      <c r="L204" s="19">
        <v>202</v>
      </c>
      <c r="M204" s="19">
        <v>0</v>
      </c>
      <c r="N204" s="14"/>
    </row>
    <row r="205" spans="4:14" ht="14.45" customHeight="1">
      <c r="D205" s="17">
        <v>204</v>
      </c>
      <c r="E205" s="118">
        <f t="shared" si="4"/>
        <v>132600</v>
      </c>
      <c r="F205" s="12"/>
      <c r="G205" s="159"/>
      <c r="H205" s="159"/>
      <c r="I205" s="159"/>
      <c r="J205" s="159"/>
      <c r="K205" s="183"/>
      <c r="L205" s="19">
        <v>203</v>
      </c>
      <c r="M205" s="19">
        <v>0</v>
      </c>
      <c r="N205" s="14"/>
    </row>
    <row r="206" spans="4:14" ht="14.45" customHeight="1">
      <c r="D206" s="17">
        <v>205</v>
      </c>
      <c r="E206" s="118">
        <f t="shared" si="4"/>
        <v>133250</v>
      </c>
      <c r="F206" s="12"/>
      <c r="G206" s="159"/>
      <c r="H206" s="159"/>
      <c r="I206" s="159"/>
      <c r="J206" s="159"/>
      <c r="K206" s="183"/>
      <c r="L206" s="19">
        <v>204</v>
      </c>
      <c r="M206" s="19">
        <v>0</v>
      </c>
      <c r="N206" s="14"/>
    </row>
    <row r="207" spans="4:14" ht="14.45" customHeight="1">
      <c r="D207" s="17">
        <v>206</v>
      </c>
      <c r="E207" s="118">
        <f t="shared" si="4"/>
        <v>133900</v>
      </c>
      <c r="F207" s="12"/>
      <c r="G207" s="159"/>
      <c r="H207" s="159"/>
      <c r="I207" s="159"/>
      <c r="J207" s="159"/>
      <c r="K207" s="183"/>
      <c r="L207" s="19">
        <v>205</v>
      </c>
      <c r="M207" s="19">
        <v>0</v>
      </c>
      <c r="N207" s="14"/>
    </row>
    <row r="208" spans="4:14" ht="14.45" customHeight="1">
      <c r="D208" s="17">
        <v>207</v>
      </c>
      <c r="E208" s="118">
        <f t="shared" si="4"/>
        <v>134550</v>
      </c>
      <c r="F208" s="12"/>
      <c r="G208" s="159"/>
      <c r="H208" s="159"/>
      <c r="I208" s="159"/>
      <c r="J208" s="159"/>
      <c r="K208" s="183"/>
      <c r="L208" s="19">
        <v>206</v>
      </c>
      <c r="M208" s="19">
        <v>0</v>
      </c>
      <c r="N208" s="14"/>
    </row>
    <row r="209" spans="4:14" ht="14.45" customHeight="1">
      <c r="D209" s="17">
        <v>208</v>
      </c>
      <c r="E209" s="118">
        <f t="shared" si="4"/>
        <v>135200</v>
      </c>
      <c r="F209" s="12"/>
      <c r="G209" s="159"/>
      <c r="H209" s="159"/>
      <c r="I209" s="159"/>
      <c r="J209" s="159"/>
      <c r="K209" s="183"/>
      <c r="L209" s="19">
        <v>207</v>
      </c>
      <c r="M209" s="19">
        <v>0</v>
      </c>
      <c r="N209" s="14"/>
    </row>
    <row r="210" spans="4:14" ht="14.45" customHeight="1">
      <c r="D210" s="17">
        <v>209</v>
      </c>
      <c r="E210" s="118">
        <f t="shared" si="4"/>
        <v>135850</v>
      </c>
      <c r="F210" s="12"/>
      <c r="G210" s="159"/>
      <c r="H210" s="159"/>
      <c r="I210" s="159"/>
      <c r="J210" s="159"/>
      <c r="K210" s="183"/>
      <c r="L210" s="19">
        <v>208</v>
      </c>
      <c r="M210" s="19">
        <v>0</v>
      </c>
      <c r="N210" s="14"/>
    </row>
    <row r="211" spans="4:14" ht="14.45" customHeight="1">
      <c r="D211" s="17">
        <v>210</v>
      </c>
      <c r="E211" s="118">
        <f t="shared" si="4"/>
        <v>136500</v>
      </c>
      <c r="F211" s="12"/>
      <c r="G211" s="159"/>
      <c r="H211" s="159"/>
      <c r="I211" s="159"/>
      <c r="J211" s="159"/>
      <c r="K211" s="183"/>
      <c r="L211" s="19">
        <v>209</v>
      </c>
      <c r="M211" s="19">
        <v>0</v>
      </c>
      <c r="N211" s="14"/>
    </row>
    <row r="212" spans="4:14" ht="14.45" customHeight="1">
      <c r="D212" s="17">
        <v>211</v>
      </c>
      <c r="E212" s="118">
        <f t="shared" si="4"/>
        <v>137150</v>
      </c>
      <c r="F212" s="12"/>
      <c r="G212" s="159"/>
      <c r="H212" s="159"/>
      <c r="I212" s="159"/>
      <c r="J212" s="159"/>
      <c r="K212" s="183"/>
      <c r="L212" s="19">
        <v>210</v>
      </c>
      <c r="M212" s="19">
        <v>0</v>
      </c>
      <c r="N212" s="14"/>
    </row>
    <row r="213" spans="4:14" ht="14.45" customHeight="1">
      <c r="D213" s="17">
        <v>212</v>
      </c>
      <c r="E213" s="118">
        <f t="shared" si="4"/>
        <v>137800</v>
      </c>
      <c r="F213" s="12"/>
      <c r="G213" s="159"/>
      <c r="H213" s="159"/>
      <c r="I213" s="159"/>
      <c r="J213" s="159"/>
      <c r="K213" s="183"/>
      <c r="L213" s="19">
        <v>211</v>
      </c>
      <c r="M213" s="19">
        <v>0</v>
      </c>
      <c r="N213" s="14"/>
    </row>
    <row r="214" spans="4:14" ht="14.45" customHeight="1">
      <c r="D214" s="17">
        <v>213</v>
      </c>
      <c r="E214" s="118">
        <f t="shared" si="4"/>
        <v>138450</v>
      </c>
      <c r="F214" s="12"/>
      <c r="G214" s="159"/>
      <c r="H214" s="159"/>
      <c r="I214" s="159"/>
      <c r="J214" s="159"/>
      <c r="K214" s="183"/>
      <c r="L214" s="19">
        <v>212</v>
      </c>
      <c r="M214" s="19">
        <v>0</v>
      </c>
      <c r="N214" s="14"/>
    </row>
    <row r="215" spans="4:14" ht="14.45" customHeight="1">
      <c r="D215" s="17">
        <v>214</v>
      </c>
      <c r="E215" s="118">
        <f t="shared" si="4"/>
        <v>139100</v>
      </c>
      <c r="F215" s="12"/>
      <c r="G215" s="159"/>
      <c r="H215" s="159"/>
      <c r="I215" s="159"/>
      <c r="J215" s="159"/>
      <c r="K215" s="183"/>
      <c r="L215" s="19">
        <v>213</v>
      </c>
      <c r="M215" s="19">
        <v>0</v>
      </c>
      <c r="N215" s="14"/>
    </row>
    <row r="216" spans="4:14" ht="14.45" customHeight="1">
      <c r="D216" s="17">
        <v>215</v>
      </c>
      <c r="E216" s="118">
        <f t="shared" si="4"/>
        <v>139750</v>
      </c>
      <c r="F216" s="12"/>
      <c r="G216" s="159"/>
      <c r="H216" s="159"/>
      <c r="I216" s="159"/>
      <c r="J216" s="159"/>
      <c r="K216" s="183"/>
      <c r="L216" s="19">
        <v>214</v>
      </c>
      <c r="M216" s="19">
        <v>0</v>
      </c>
      <c r="N216" s="14"/>
    </row>
    <row r="217" spans="4:14" ht="14.45" customHeight="1">
      <c r="D217" s="17">
        <v>216</v>
      </c>
      <c r="E217" s="118">
        <f t="shared" si="4"/>
        <v>140400</v>
      </c>
      <c r="F217" s="12"/>
      <c r="G217" s="159"/>
      <c r="H217" s="159"/>
      <c r="I217" s="159"/>
      <c r="J217" s="159"/>
      <c r="K217" s="183"/>
      <c r="L217" s="19">
        <v>215</v>
      </c>
      <c r="M217" s="19">
        <v>0</v>
      </c>
      <c r="N217" s="14"/>
    </row>
    <row r="218" spans="4:14" ht="14.45" customHeight="1">
      <c r="D218" s="17">
        <v>217</v>
      </c>
      <c r="E218" s="118">
        <f t="shared" si="4"/>
        <v>141050</v>
      </c>
      <c r="F218" s="12"/>
      <c r="G218" s="159"/>
      <c r="H218" s="159"/>
      <c r="I218" s="159"/>
      <c r="J218" s="159"/>
      <c r="K218" s="183"/>
      <c r="L218" s="19">
        <v>216</v>
      </c>
      <c r="M218" s="19">
        <v>0</v>
      </c>
      <c r="N218" s="14"/>
    </row>
    <row r="219" spans="4:14" ht="14.45" customHeight="1">
      <c r="D219" s="17">
        <v>218</v>
      </c>
      <c r="E219" s="118">
        <f t="shared" si="4"/>
        <v>141700</v>
      </c>
      <c r="F219" s="12"/>
      <c r="G219" s="159"/>
      <c r="H219" s="159"/>
      <c r="I219" s="159"/>
      <c r="J219" s="159"/>
      <c r="K219" s="183"/>
      <c r="L219" s="19">
        <v>217</v>
      </c>
      <c r="M219" s="19">
        <v>0</v>
      </c>
      <c r="N219" s="14"/>
    </row>
    <row r="220" spans="4:14" ht="14.45" customHeight="1">
      <c r="D220" s="17">
        <v>219</v>
      </c>
      <c r="E220" s="118">
        <f t="shared" si="4"/>
        <v>142350</v>
      </c>
      <c r="F220" s="12"/>
      <c r="G220" s="159"/>
      <c r="H220" s="159"/>
      <c r="I220" s="159"/>
      <c r="J220" s="159"/>
      <c r="K220" s="183"/>
      <c r="L220" s="19">
        <v>218</v>
      </c>
      <c r="M220" s="19">
        <v>0</v>
      </c>
      <c r="N220" s="14"/>
    </row>
    <row r="221" spans="4:14" ht="14.45" customHeight="1">
      <c r="D221" s="17">
        <v>220</v>
      </c>
      <c r="E221" s="118">
        <f t="shared" si="4"/>
        <v>143000</v>
      </c>
      <c r="F221" s="12"/>
      <c r="G221" s="159"/>
      <c r="H221" s="159"/>
      <c r="I221" s="159"/>
      <c r="J221" s="159"/>
      <c r="K221" s="183"/>
      <c r="L221" s="19">
        <v>219</v>
      </c>
      <c r="M221" s="19">
        <v>0</v>
      </c>
      <c r="N221" s="14"/>
    </row>
    <row r="222" spans="4:14" ht="14.45" customHeight="1">
      <c r="D222" s="17">
        <v>221</v>
      </c>
      <c r="E222" s="118">
        <f t="shared" si="4"/>
        <v>143650</v>
      </c>
      <c r="F222" s="12"/>
      <c r="G222" s="159"/>
      <c r="H222" s="159"/>
      <c r="I222" s="159"/>
      <c r="J222" s="159"/>
      <c r="K222" s="183"/>
      <c r="L222" s="19">
        <v>220</v>
      </c>
      <c r="M222" s="19">
        <v>0</v>
      </c>
      <c r="N222" s="14"/>
    </row>
    <row r="223" spans="4:14" ht="14.45" customHeight="1">
      <c r="D223" s="17">
        <v>222</v>
      </c>
      <c r="E223" s="118">
        <f t="shared" si="4"/>
        <v>144300</v>
      </c>
      <c r="F223" s="12"/>
      <c r="G223" s="159"/>
      <c r="H223" s="159"/>
      <c r="I223" s="159"/>
      <c r="J223" s="159"/>
      <c r="K223" s="183"/>
      <c r="L223" s="19">
        <v>221</v>
      </c>
      <c r="M223" s="19">
        <v>0</v>
      </c>
      <c r="N223" s="14"/>
    </row>
    <row r="224" spans="4:14" ht="14.45" customHeight="1">
      <c r="D224" s="17">
        <v>223</v>
      </c>
      <c r="E224" s="118">
        <f t="shared" si="4"/>
        <v>144950</v>
      </c>
      <c r="F224" s="12"/>
      <c r="G224" s="159"/>
      <c r="H224" s="159"/>
      <c r="I224" s="159"/>
      <c r="J224" s="159"/>
      <c r="K224" s="183"/>
      <c r="L224" s="19">
        <v>222</v>
      </c>
      <c r="M224" s="19">
        <v>0</v>
      </c>
      <c r="N224" s="14"/>
    </row>
    <row r="225" spans="4:14" ht="14.45" customHeight="1">
      <c r="D225" s="17">
        <v>224</v>
      </c>
      <c r="E225" s="118">
        <f t="shared" si="4"/>
        <v>145600</v>
      </c>
      <c r="F225" s="12"/>
      <c r="G225" s="159"/>
      <c r="H225" s="159"/>
      <c r="I225" s="159"/>
      <c r="J225" s="159"/>
      <c r="K225" s="183"/>
      <c r="L225" s="19">
        <v>223</v>
      </c>
      <c r="M225" s="19">
        <v>0</v>
      </c>
      <c r="N225" s="14"/>
    </row>
    <row r="226" spans="4:14" ht="14.45" customHeight="1">
      <c r="D226" s="17">
        <v>225</v>
      </c>
      <c r="E226" s="118">
        <f t="shared" si="4"/>
        <v>146250</v>
      </c>
      <c r="F226" s="12"/>
      <c r="G226" s="159"/>
      <c r="H226" s="159"/>
      <c r="I226" s="159"/>
      <c r="J226" s="159"/>
      <c r="K226" s="183"/>
      <c r="L226" s="19">
        <v>224</v>
      </c>
      <c r="M226" s="19">
        <v>0</v>
      </c>
      <c r="N226" s="14"/>
    </row>
    <row r="227" spans="4:14" ht="14.45" customHeight="1">
      <c r="D227" s="17">
        <v>226</v>
      </c>
      <c r="E227" s="118">
        <f t="shared" si="4"/>
        <v>146900</v>
      </c>
      <c r="F227" s="12"/>
      <c r="G227" s="159"/>
      <c r="H227" s="159"/>
      <c r="I227" s="159"/>
      <c r="J227" s="159"/>
      <c r="K227" s="183"/>
      <c r="L227" s="19">
        <v>225</v>
      </c>
      <c r="M227" s="19">
        <v>0</v>
      </c>
      <c r="N227" s="14"/>
    </row>
    <row r="228" spans="4:14" ht="14.45" customHeight="1">
      <c r="D228" s="17">
        <v>227</v>
      </c>
      <c r="E228" s="118">
        <f t="shared" si="4"/>
        <v>147550</v>
      </c>
      <c r="F228" s="12"/>
      <c r="G228" s="159"/>
      <c r="H228" s="159"/>
      <c r="I228" s="159"/>
      <c r="J228" s="159"/>
      <c r="K228" s="183"/>
      <c r="L228" s="19">
        <v>226</v>
      </c>
      <c r="M228" s="19">
        <v>0</v>
      </c>
      <c r="N228" s="14"/>
    </row>
    <row r="229" spans="4:14" ht="14.45" customHeight="1">
      <c r="D229" s="17">
        <v>228</v>
      </c>
      <c r="E229" s="118">
        <f t="shared" si="4"/>
        <v>148200</v>
      </c>
      <c r="F229" s="12"/>
      <c r="G229" s="159"/>
      <c r="H229" s="159"/>
      <c r="I229" s="159"/>
      <c r="J229" s="159"/>
      <c r="K229" s="183"/>
      <c r="L229" s="19">
        <v>227</v>
      </c>
      <c r="M229" s="19">
        <v>0</v>
      </c>
      <c r="N229" s="14"/>
    </row>
    <row r="230" spans="4:14" ht="14.45" customHeight="1">
      <c r="D230" s="17">
        <v>229</v>
      </c>
      <c r="E230" s="118">
        <f t="shared" ref="E230:E293" si="5">D230*650</f>
        <v>148850</v>
      </c>
      <c r="F230" s="12"/>
      <c r="G230" s="159"/>
      <c r="H230" s="159"/>
      <c r="I230" s="159"/>
      <c r="J230" s="159"/>
      <c r="K230" s="183"/>
      <c r="L230" s="19">
        <v>228</v>
      </c>
      <c r="M230" s="19">
        <v>0</v>
      </c>
      <c r="N230" s="14"/>
    </row>
    <row r="231" spans="4:14" ht="14.45" customHeight="1">
      <c r="D231" s="17">
        <v>230</v>
      </c>
      <c r="E231" s="118">
        <f t="shared" si="5"/>
        <v>149500</v>
      </c>
      <c r="F231" s="12"/>
      <c r="G231" s="159"/>
      <c r="H231" s="159"/>
      <c r="I231" s="159"/>
      <c r="J231" s="159"/>
      <c r="K231" s="183"/>
      <c r="L231" s="19">
        <v>229</v>
      </c>
      <c r="M231" s="19">
        <v>0</v>
      </c>
      <c r="N231" s="14"/>
    </row>
    <row r="232" spans="4:14" ht="14.45" customHeight="1">
      <c r="D232" s="17">
        <v>231</v>
      </c>
      <c r="E232" s="118">
        <f t="shared" si="5"/>
        <v>150150</v>
      </c>
      <c r="F232" s="12"/>
      <c r="G232" s="159"/>
      <c r="H232" s="159"/>
      <c r="I232" s="159"/>
      <c r="J232" s="159"/>
      <c r="K232" s="183"/>
      <c r="L232" s="19">
        <v>230</v>
      </c>
      <c r="M232" s="19">
        <v>0</v>
      </c>
      <c r="N232" s="14"/>
    </row>
    <row r="233" spans="4:14" ht="14.45" customHeight="1">
      <c r="D233" s="17">
        <v>232</v>
      </c>
      <c r="E233" s="118">
        <f t="shared" si="5"/>
        <v>150800</v>
      </c>
      <c r="F233" s="12"/>
      <c r="G233" s="159"/>
      <c r="H233" s="159"/>
      <c r="I233" s="159"/>
      <c r="J233" s="159"/>
      <c r="K233" s="183"/>
      <c r="L233" s="19">
        <v>231</v>
      </c>
      <c r="M233" s="19">
        <v>0</v>
      </c>
      <c r="N233" s="14"/>
    </row>
    <row r="234" spans="4:14" ht="14.45" customHeight="1">
      <c r="D234" s="17">
        <v>233</v>
      </c>
      <c r="E234" s="118">
        <f t="shared" si="5"/>
        <v>151450</v>
      </c>
      <c r="F234" s="12"/>
      <c r="G234" s="159"/>
      <c r="H234" s="159"/>
      <c r="I234" s="159"/>
      <c r="J234" s="159"/>
      <c r="K234" s="183"/>
      <c r="L234" s="19">
        <v>232</v>
      </c>
      <c r="M234" s="19">
        <v>0</v>
      </c>
      <c r="N234" s="14"/>
    </row>
    <row r="235" spans="4:14" ht="14.45" customHeight="1">
      <c r="D235" s="17">
        <v>234</v>
      </c>
      <c r="E235" s="118">
        <f t="shared" si="5"/>
        <v>152100</v>
      </c>
      <c r="F235" s="12"/>
      <c r="G235" s="159"/>
      <c r="H235" s="159"/>
      <c r="I235" s="159"/>
      <c r="J235" s="159"/>
      <c r="K235" s="183"/>
      <c r="L235" s="19">
        <v>233</v>
      </c>
      <c r="M235" s="19">
        <v>0</v>
      </c>
      <c r="N235" s="14"/>
    </row>
    <row r="236" spans="4:14" ht="14.45" customHeight="1">
      <c r="D236" s="17">
        <v>235</v>
      </c>
      <c r="E236" s="118">
        <f t="shared" si="5"/>
        <v>152750</v>
      </c>
      <c r="F236" s="12"/>
      <c r="G236" s="159"/>
      <c r="H236" s="159"/>
      <c r="I236" s="159"/>
      <c r="J236" s="159"/>
      <c r="K236" s="183"/>
      <c r="L236" s="19">
        <v>234</v>
      </c>
      <c r="M236" s="19">
        <v>0</v>
      </c>
      <c r="N236" s="14"/>
    </row>
    <row r="237" spans="4:14" ht="14.45" customHeight="1">
      <c r="D237" s="17">
        <v>236</v>
      </c>
      <c r="E237" s="118">
        <f t="shared" si="5"/>
        <v>153400</v>
      </c>
      <c r="F237" s="12"/>
      <c r="G237" s="159"/>
      <c r="H237" s="159"/>
      <c r="I237" s="159"/>
      <c r="J237" s="159"/>
      <c r="K237" s="183"/>
      <c r="L237" s="19">
        <v>235</v>
      </c>
      <c r="M237" s="19">
        <v>0</v>
      </c>
      <c r="N237" s="14"/>
    </row>
    <row r="238" spans="4:14" ht="14.45" customHeight="1">
      <c r="D238" s="17">
        <v>237</v>
      </c>
      <c r="E238" s="118">
        <f t="shared" si="5"/>
        <v>154050</v>
      </c>
      <c r="F238" s="12"/>
      <c r="G238" s="159"/>
      <c r="H238" s="159"/>
      <c r="I238" s="159"/>
      <c r="J238" s="159"/>
      <c r="K238" s="183"/>
      <c r="L238" s="19">
        <v>236</v>
      </c>
      <c r="M238" s="19">
        <v>0</v>
      </c>
      <c r="N238" s="14"/>
    </row>
    <row r="239" spans="4:14" ht="14.45" customHeight="1">
      <c r="D239" s="17">
        <v>238</v>
      </c>
      <c r="E239" s="118">
        <f t="shared" si="5"/>
        <v>154700</v>
      </c>
      <c r="F239" s="12"/>
      <c r="G239" s="159"/>
      <c r="H239" s="159"/>
      <c r="I239" s="159"/>
      <c r="J239" s="159"/>
      <c r="K239" s="183"/>
      <c r="L239" s="19">
        <v>237</v>
      </c>
      <c r="M239" s="19">
        <v>0</v>
      </c>
      <c r="N239" s="14"/>
    </row>
    <row r="240" spans="4:14" ht="14.45" customHeight="1">
      <c r="D240" s="17">
        <v>239</v>
      </c>
      <c r="E240" s="118">
        <f t="shared" si="5"/>
        <v>155350</v>
      </c>
      <c r="F240" s="12"/>
      <c r="G240" s="159"/>
      <c r="H240" s="159"/>
      <c r="I240" s="159"/>
      <c r="J240" s="159"/>
      <c r="K240" s="183"/>
      <c r="L240" s="19">
        <v>238</v>
      </c>
      <c r="M240" s="19">
        <v>0</v>
      </c>
      <c r="N240" s="14"/>
    </row>
    <row r="241" spans="4:14" ht="14.45" customHeight="1">
      <c r="D241" s="17">
        <v>240</v>
      </c>
      <c r="E241" s="118">
        <f t="shared" si="5"/>
        <v>156000</v>
      </c>
      <c r="F241" s="12"/>
      <c r="G241" s="159"/>
      <c r="H241" s="159"/>
      <c r="I241" s="159"/>
      <c r="J241" s="159"/>
      <c r="K241" s="183"/>
      <c r="L241" s="19">
        <v>239</v>
      </c>
      <c r="M241" s="19">
        <v>0</v>
      </c>
      <c r="N241" s="14"/>
    </row>
    <row r="242" spans="4:14" ht="14.45" customHeight="1">
      <c r="D242" s="17">
        <v>241</v>
      </c>
      <c r="E242" s="118">
        <f t="shared" si="5"/>
        <v>156650</v>
      </c>
      <c r="F242" s="12"/>
      <c r="G242" s="159"/>
      <c r="H242" s="159"/>
      <c r="I242" s="159"/>
      <c r="J242" s="159"/>
      <c r="K242" s="183"/>
      <c r="L242" s="19">
        <v>240</v>
      </c>
      <c r="M242" s="19">
        <v>0</v>
      </c>
      <c r="N242" s="14"/>
    </row>
    <row r="243" spans="4:14" ht="14.45" customHeight="1">
      <c r="D243" s="17">
        <v>242</v>
      </c>
      <c r="E243" s="118">
        <f t="shared" si="5"/>
        <v>157300</v>
      </c>
      <c r="F243" s="12"/>
      <c r="G243" s="159"/>
      <c r="H243" s="159"/>
      <c r="I243" s="159"/>
      <c r="J243" s="159"/>
      <c r="K243" s="183"/>
      <c r="L243" s="19">
        <v>241</v>
      </c>
      <c r="M243" s="19">
        <v>0</v>
      </c>
      <c r="N243" s="14"/>
    </row>
    <row r="244" spans="4:14" ht="14.45" customHeight="1">
      <c r="D244" s="17">
        <v>243</v>
      </c>
      <c r="E244" s="118">
        <f t="shared" si="5"/>
        <v>157950</v>
      </c>
      <c r="F244" s="12"/>
      <c r="G244" s="159"/>
      <c r="H244" s="159"/>
      <c r="I244" s="159"/>
      <c r="J244" s="159"/>
      <c r="K244" s="183"/>
      <c r="L244" s="19">
        <v>242</v>
      </c>
      <c r="M244" s="19">
        <v>0</v>
      </c>
      <c r="N244" s="14"/>
    </row>
    <row r="245" spans="4:14" ht="14.45" customHeight="1">
      <c r="D245" s="17">
        <v>244</v>
      </c>
      <c r="E245" s="118">
        <f t="shared" si="5"/>
        <v>158600</v>
      </c>
      <c r="F245" s="12"/>
      <c r="G245" s="159"/>
      <c r="H245" s="159"/>
      <c r="I245" s="159"/>
      <c r="J245" s="159"/>
      <c r="K245" s="183"/>
      <c r="L245" s="19">
        <v>243</v>
      </c>
      <c r="M245" s="19">
        <v>0</v>
      </c>
      <c r="N245" s="14"/>
    </row>
    <row r="246" spans="4:14" ht="14.45" customHeight="1">
      <c r="D246" s="17">
        <v>245</v>
      </c>
      <c r="E246" s="118">
        <f t="shared" si="5"/>
        <v>159250</v>
      </c>
      <c r="F246" s="12"/>
      <c r="G246" s="159"/>
      <c r="H246" s="159"/>
      <c r="I246" s="159"/>
      <c r="J246" s="159"/>
      <c r="K246" s="183"/>
      <c r="L246" s="19">
        <v>244</v>
      </c>
      <c r="M246" s="19">
        <v>0</v>
      </c>
      <c r="N246" s="14"/>
    </row>
    <row r="247" spans="4:14" ht="14.45" customHeight="1">
      <c r="D247" s="17">
        <v>246</v>
      </c>
      <c r="E247" s="118">
        <f t="shared" si="5"/>
        <v>159900</v>
      </c>
      <c r="F247" s="12"/>
      <c r="G247" s="159"/>
      <c r="H247" s="159"/>
      <c r="I247" s="159"/>
      <c r="J247" s="159"/>
      <c r="K247" s="183"/>
      <c r="L247" s="19">
        <v>245</v>
      </c>
      <c r="M247" s="19">
        <v>0</v>
      </c>
      <c r="N247" s="14"/>
    </row>
    <row r="248" spans="4:14" ht="14.45" customHeight="1">
      <c r="D248" s="17">
        <v>247</v>
      </c>
      <c r="E248" s="118">
        <f t="shared" si="5"/>
        <v>160550</v>
      </c>
      <c r="F248" s="12"/>
      <c r="G248" s="159"/>
      <c r="H248" s="159"/>
      <c r="I248" s="159"/>
      <c r="J248" s="159"/>
      <c r="K248" s="183"/>
      <c r="L248" s="19">
        <v>246</v>
      </c>
      <c r="M248" s="19">
        <v>0</v>
      </c>
      <c r="N248" s="14"/>
    </row>
    <row r="249" spans="4:14" ht="14.45" customHeight="1">
      <c r="D249" s="17">
        <v>248</v>
      </c>
      <c r="E249" s="118">
        <f t="shared" si="5"/>
        <v>161200</v>
      </c>
      <c r="F249" s="12"/>
      <c r="G249" s="159"/>
      <c r="H249" s="159"/>
      <c r="I249" s="159"/>
      <c r="J249" s="159"/>
      <c r="K249" s="183"/>
      <c r="L249" s="19">
        <v>247</v>
      </c>
      <c r="M249" s="19">
        <v>0</v>
      </c>
      <c r="N249" s="14"/>
    </row>
    <row r="250" spans="4:14" ht="14.45" customHeight="1">
      <c r="D250" s="17">
        <v>249</v>
      </c>
      <c r="E250" s="118">
        <f t="shared" si="5"/>
        <v>161850</v>
      </c>
      <c r="F250" s="12"/>
      <c r="G250" s="159"/>
      <c r="H250" s="159"/>
      <c r="I250" s="159"/>
      <c r="J250" s="159"/>
      <c r="K250" s="183"/>
      <c r="L250" s="19">
        <v>248</v>
      </c>
      <c r="M250" s="19">
        <v>0</v>
      </c>
      <c r="N250" s="14"/>
    </row>
    <row r="251" spans="4:14" ht="14.45" customHeight="1">
      <c r="D251" s="17">
        <v>250</v>
      </c>
      <c r="E251" s="118">
        <f t="shared" si="5"/>
        <v>162500</v>
      </c>
      <c r="F251" s="12"/>
      <c r="G251" s="159"/>
      <c r="H251" s="159"/>
      <c r="I251" s="159"/>
      <c r="J251" s="159"/>
      <c r="K251" s="183"/>
      <c r="L251" s="19">
        <v>249</v>
      </c>
      <c r="M251" s="19">
        <v>0</v>
      </c>
      <c r="N251" s="14"/>
    </row>
    <row r="252" spans="4:14" ht="14.45" customHeight="1">
      <c r="D252" s="17">
        <v>251</v>
      </c>
      <c r="E252" s="118">
        <f t="shared" si="5"/>
        <v>163150</v>
      </c>
      <c r="F252" s="12"/>
      <c r="G252" s="159"/>
      <c r="H252" s="159"/>
      <c r="I252" s="159"/>
      <c r="J252" s="159"/>
      <c r="K252" s="183"/>
      <c r="L252" s="19">
        <v>250</v>
      </c>
      <c r="M252" s="19">
        <v>0</v>
      </c>
      <c r="N252" s="14"/>
    </row>
    <row r="253" spans="4:14" ht="14.45" customHeight="1">
      <c r="D253" s="17">
        <v>252</v>
      </c>
      <c r="E253" s="118">
        <f t="shared" si="5"/>
        <v>163800</v>
      </c>
      <c r="F253" s="12"/>
      <c r="G253" s="159"/>
      <c r="H253" s="159"/>
      <c r="I253" s="159"/>
      <c r="J253" s="159"/>
      <c r="K253" s="183"/>
      <c r="L253" s="19">
        <v>251</v>
      </c>
      <c r="M253" s="19">
        <v>0</v>
      </c>
      <c r="N253" s="14"/>
    </row>
    <row r="254" spans="4:14" ht="14.45" customHeight="1">
      <c r="D254" s="17">
        <v>253</v>
      </c>
      <c r="E254" s="118">
        <f t="shared" si="5"/>
        <v>164450</v>
      </c>
      <c r="F254" s="12"/>
      <c r="G254" s="159"/>
      <c r="H254" s="159"/>
      <c r="I254" s="159"/>
      <c r="J254" s="159"/>
      <c r="K254" s="183"/>
      <c r="L254" s="19">
        <v>252</v>
      </c>
      <c r="M254" s="19">
        <v>0</v>
      </c>
      <c r="N254" s="14"/>
    </row>
    <row r="255" spans="4:14" ht="14.45" customHeight="1">
      <c r="D255" s="17">
        <v>254</v>
      </c>
      <c r="E255" s="118">
        <f t="shared" si="5"/>
        <v>165100</v>
      </c>
      <c r="F255" s="12"/>
      <c r="G255" s="159"/>
      <c r="H255" s="159"/>
      <c r="I255" s="159"/>
      <c r="J255" s="159"/>
      <c r="K255" s="183"/>
      <c r="L255" s="19">
        <v>253</v>
      </c>
      <c r="M255" s="19">
        <v>0</v>
      </c>
      <c r="N255" s="14"/>
    </row>
    <row r="256" spans="4:14" ht="14.45" customHeight="1">
      <c r="D256" s="17">
        <v>255</v>
      </c>
      <c r="E256" s="118">
        <f t="shared" si="5"/>
        <v>165750</v>
      </c>
      <c r="F256" s="12"/>
      <c r="G256" s="159"/>
      <c r="H256" s="159"/>
      <c r="I256" s="159"/>
      <c r="J256" s="159"/>
      <c r="K256" s="183"/>
      <c r="L256" s="19">
        <v>254</v>
      </c>
      <c r="M256" s="19">
        <v>0</v>
      </c>
      <c r="N256" s="14"/>
    </row>
    <row r="257" spans="4:14" ht="14.45" customHeight="1">
      <c r="D257" s="17">
        <v>256</v>
      </c>
      <c r="E257" s="118">
        <f t="shared" si="5"/>
        <v>166400</v>
      </c>
      <c r="F257" s="12"/>
      <c r="G257" s="159"/>
      <c r="H257" s="159"/>
      <c r="I257" s="159"/>
      <c r="J257" s="159"/>
      <c r="K257" s="183"/>
      <c r="L257" s="19">
        <v>255</v>
      </c>
      <c r="M257" s="19">
        <v>0</v>
      </c>
      <c r="N257" s="14"/>
    </row>
    <row r="258" spans="4:14" ht="14.45" customHeight="1">
      <c r="D258" s="17">
        <v>257</v>
      </c>
      <c r="E258" s="118">
        <f t="shared" si="5"/>
        <v>167050</v>
      </c>
      <c r="F258" s="12"/>
      <c r="G258" s="159"/>
      <c r="H258" s="159"/>
      <c r="I258" s="159"/>
      <c r="J258" s="159"/>
      <c r="K258" s="183"/>
      <c r="L258" s="19">
        <v>256</v>
      </c>
      <c r="M258" s="19">
        <v>0</v>
      </c>
      <c r="N258" s="14"/>
    </row>
    <row r="259" spans="4:14" ht="14.45" customHeight="1">
      <c r="D259" s="17">
        <v>258</v>
      </c>
      <c r="E259" s="118">
        <f t="shared" si="5"/>
        <v>167700</v>
      </c>
      <c r="F259" s="12"/>
      <c r="G259" s="159"/>
      <c r="H259" s="159"/>
      <c r="I259" s="159"/>
      <c r="J259" s="159"/>
      <c r="K259" s="183"/>
      <c r="L259" s="19">
        <v>257</v>
      </c>
      <c r="M259" s="19">
        <v>0</v>
      </c>
      <c r="N259" s="14"/>
    </row>
    <row r="260" spans="4:14" ht="14.45" customHeight="1">
      <c r="D260" s="17">
        <v>259</v>
      </c>
      <c r="E260" s="118">
        <f t="shared" si="5"/>
        <v>168350</v>
      </c>
      <c r="F260" s="12"/>
      <c r="G260" s="159"/>
      <c r="H260" s="159"/>
      <c r="I260" s="159"/>
      <c r="J260" s="159"/>
      <c r="K260" s="183"/>
      <c r="L260" s="19">
        <v>258</v>
      </c>
      <c r="M260" s="19">
        <v>0</v>
      </c>
      <c r="N260" s="14"/>
    </row>
    <row r="261" spans="4:14" ht="14.45" customHeight="1">
      <c r="D261" s="17">
        <v>260</v>
      </c>
      <c r="E261" s="118">
        <f t="shared" si="5"/>
        <v>169000</v>
      </c>
      <c r="F261" s="12"/>
      <c r="G261" s="159"/>
      <c r="H261" s="159"/>
      <c r="I261" s="159"/>
      <c r="J261" s="159"/>
      <c r="K261" s="183"/>
      <c r="L261" s="19">
        <v>259</v>
      </c>
      <c r="M261" s="19">
        <v>0</v>
      </c>
      <c r="N261" s="14"/>
    </row>
    <row r="262" spans="4:14" ht="14.45" customHeight="1">
      <c r="D262" s="17">
        <v>261</v>
      </c>
      <c r="E262" s="118">
        <f t="shared" si="5"/>
        <v>169650</v>
      </c>
      <c r="F262" s="12"/>
      <c r="G262" s="159"/>
      <c r="H262" s="159"/>
      <c r="I262" s="159"/>
      <c r="J262" s="159"/>
      <c r="K262" s="183"/>
      <c r="L262" s="19">
        <v>260</v>
      </c>
      <c r="M262" s="19">
        <v>0</v>
      </c>
      <c r="N262" s="14"/>
    </row>
    <row r="263" spans="4:14" ht="14.45" customHeight="1">
      <c r="D263" s="17">
        <v>262</v>
      </c>
      <c r="E263" s="118">
        <f t="shared" si="5"/>
        <v>170300</v>
      </c>
      <c r="F263" s="12"/>
      <c r="G263" s="159"/>
      <c r="H263" s="159"/>
      <c r="I263" s="159"/>
      <c r="J263" s="159"/>
      <c r="K263" s="183"/>
      <c r="L263" s="19">
        <v>261</v>
      </c>
      <c r="M263" s="19">
        <v>0</v>
      </c>
      <c r="N263" s="14"/>
    </row>
    <row r="264" spans="4:14" ht="14.45" customHeight="1">
      <c r="D264" s="17">
        <v>263</v>
      </c>
      <c r="E264" s="118">
        <f t="shared" si="5"/>
        <v>170950</v>
      </c>
      <c r="F264" s="12"/>
      <c r="G264" s="159"/>
      <c r="H264" s="159"/>
      <c r="I264" s="159"/>
      <c r="J264" s="159"/>
      <c r="K264" s="183"/>
      <c r="L264" s="19">
        <v>262</v>
      </c>
      <c r="M264" s="19">
        <v>0</v>
      </c>
      <c r="N264" s="14"/>
    </row>
    <row r="265" spans="4:14" ht="14.45" customHeight="1">
      <c r="D265" s="17">
        <v>264</v>
      </c>
      <c r="E265" s="118">
        <f t="shared" si="5"/>
        <v>171600</v>
      </c>
      <c r="F265" s="12"/>
      <c r="G265" s="159"/>
      <c r="H265" s="159"/>
      <c r="I265" s="159"/>
      <c r="J265" s="159"/>
      <c r="K265" s="183"/>
      <c r="L265" s="19">
        <v>263</v>
      </c>
      <c r="M265" s="19">
        <v>0</v>
      </c>
      <c r="N265" s="14"/>
    </row>
    <row r="266" spans="4:14" ht="14.45" customHeight="1">
      <c r="D266" s="17">
        <v>265</v>
      </c>
      <c r="E266" s="118">
        <f t="shared" si="5"/>
        <v>172250</v>
      </c>
      <c r="F266" s="12"/>
      <c r="G266" s="159"/>
      <c r="H266" s="159"/>
      <c r="I266" s="159"/>
      <c r="J266" s="159"/>
      <c r="K266" s="183"/>
      <c r="L266" s="19">
        <v>264</v>
      </c>
      <c r="M266" s="19">
        <v>0</v>
      </c>
      <c r="N266" s="14"/>
    </row>
    <row r="267" spans="4:14" ht="14.45" customHeight="1">
      <c r="D267" s="17">
        <v>266</v>
      </c>
      <c r="E267" s="118">
        <f t="shared" si="5"/>
        <v>172900</v>
      </c>
      <c r="F267" s="12"/>
      <c r="G267" s="159"/>
      <c r="H267" s="159"/>
      <c r="I267" s="159"/>
      <c r="J267" s="159"/>
      <c r="K267" s="183"/>
      <c r="L267" s="19">
        <v>265</v>
      </c>
      <c r="M267" s="19">
        <v>0</v>
      </c>
      <c r="N267" s="14"/>
    </row>
    <row r="268" spans="4:14" ht="14.45" customHeight="1">
      <c r="D268" s="17">
        <v>267</v>
      </c>
      <c r="E268" s="118">
        <f t="shared" si="5"/>
        <v>173550</v>
      </c>
      <c r="F268" s="12"/>
      <c r="G268" s="159"/>
      <c r="H268" s="159"/>
      <c r="I268" s="159"/>
      <c r="J268" s="159"/>
      <c r="K268" s="183"/>
      <c r="L268" s="19">
        <v>266</v>
      </c>
      <c r="M268" s="19">
        <v>0</v>
      </c>
      <c r="N268" s="14"/>
    </row>
    <row r="269" spans="4:14" ht="14.45" customHeight="1">
      <c r="D269" s="17">
        <v>268</v>
      </c>
      <c r="E269" s="118">
        <f t="shared" si="5"/>
        <v>174200</v>
      </c>
      <c r="F269" s="12"/>
      <c r="G269" s="159"/>
      <c r="H269" s="159"/>
      <c r="I269" s="159"/>
      <c r="J269" s="159"/>
      <c r="K269" s="183"/>
      <c r="L269" s="19">
        <v>267</v>
      </c>
      <c r="M269" s="19">
        <v>0</v>
      </c>
      <c r="N269" s="14"/>
    </row>
    <row r="270" spans="4:14" ht="14.45" customHeight="1">
      <c r="D270" s="17">
        <v>269</v>
      </c>
      <c r="E270" s="118">
        <f t="shared" si="5"/>
        <v>174850</v>
      </c>
      <c r="F270" s="12"/>
      <c r="G270" s="159"/>
      <c r="H270" s="159"/>
      <c r="I270" s="159"/>
      <c r="J270" s="159"/>
      <c r="K270" s="183"/>
      <c r="L270" s="19">
        <v>268</v>
      </c>
      <c r="M270" s="19">
        <v>0</v>
      </c>
      <c r="N270" s="14"/>
    </row>
    <row r="271" spans="4:14" ht="14.45" customHeight="1">
      <c r="D271" s="17">
        <v>270</v>
      </c>
      <c r="E271" s="118">
        <f t="shared" si="5"/>
        <v>175500</v>
      </c>
      <c r="F271" s="12"/>
      <c r="G271" s="159"/>
      <c r="H271" s="159"/>
      <c r="I271" s="159"/>
      <c r="J271" s="159"/>
      <c r="K271" s="183"/>
      <c r="L271" s="19">
        <v>269</v>
      </c>
      <c r="M271" s="19">
        <v>0</v>
      </c>
      <c r="N271" s="14"/>
    </row>
    <row r="272" spans="4:14" ht="14.45" customHeight="1">
      <c r="D272" s="17">
        <v>271</v>
      </c>
      <c r="E272" s="118">
        <f t="shared" si="5"/>
        <v>176150</v>
      </c>
      <c r="F272" s="12"/>
      <c r="G272" s="159"/>
      <c r="H272" s="159"/>
      <c r="I272" s="159"/>
      <c r="J272" s="159"/>
      <c r="K272" s="183"/>
      <c r="L272" s="19">
        <v>270</v>
      </c>
      <c r="M272" s="19">
        <v>0</v>
      </c>
      <c r="N272" s="14"/>
    </row>
    <row r="273" spans="4:14" ht="14.45" customHeight="1">
      <c r="D273" s="17">
        <v>272</v>
      </c>
      <c r="E273" s="118">
        <f t="shared" si="5"/>
        <v>176800</v>
      </c>
      <c r="F273" s="12"/>
      <c r="G273" s="159"/>
      <c r="H273" s="159"/>
      <c r="I273" s="159"/>
      <c r="J273" s="159"/>
      <c r="K273" s="183"/>
      <c r="L273" s="19">
        <v>271</v>
      </c>
      <c r="M273" s="19">
        <v>0</v>
      </c>
      <c r="N273" s="14"/>
    </row>
    <row r="274" spans="4:14" ht="14.45" customHeight="1">
      <c r="D274" s="17">
        <v>273</v>
      </c>
      <c r="E274" s="118">
        <f t="shared" si="5"/>
        <v>177450</v>
      </c>
      <c r="F274" s="12"/>
      <c r="G274" s="159"/>
      <c r="H274" s="159"/>
      <c r="I274" s="159"/>
      <c r="J274" s="159"/>
      <c r="K274" s="183"/>
      <c r="L274" s="19">
        <v>272</v>
      </c>
      <c r="M274" s="19">
        <v>0</v>
      </c>
      <c r="N274" s="14"/>
    </row>
    <row r="275" spans="4:14" ht="14.45" customHeight="1">
      <c r="D275" s="17">
        <v>274</v>
      </c>
      <c r="E275" s="118">
        <f t="shared" si="5"/>
        <v>178100</v>
      </c>
      <c r="F275" s="12"/>
      <c r="G275" s="159"/>
      <c r="H275" s="159"/>
      <c r="I275" s="159"/>
      <c r="J275" s="159"/>
      <c r="K275" s="183"/>
      <c r="L275" s="19">
        <v>273</v>
      </c>
      <c r="M275" s="19">
        <v>0</v>
      </c>
      <c r="N275" s="14"/>
    </row>
    <row r="276" spans="4:14" ht="14.45" customHeight="1">
      <c r="D276" s="17">
        <v>275</v>
      </c>
      <c r="E276" s="118">
        <f t="shared" si="5"/>
        <v>178750</v>
      </c>
      <c r="F276" s="12"/>
      <c r="G276" s="159"/>
      <c r="H276" s="159"/>
      <c r="I276" s="159"/>
      <c r="J276" s="159"/>
      <c r="K276" s="183"/>
      <c r="L276" s="19">
        <v>274</v>
      </c>
      <c r="M276" s="19">
        <v>0</v>
      </c>
      <c r="N276" s="14"/>
    </row>
    <row r="277" spans="4:14" ht="14.45" customHeight="1">
      <c r="D277" s="17">
        <v>276</v>
      </c>
      <c r="E277" s="118">
        <f t="shared" si="5"/>
        <v>179400</v>
      </c>
      <c r="F277" s="12"/>
      <c r="G277" s="159"/>
      <c r="H277" s="159"/>
      <c r="I277" s="159"/>
      <c r="J277" s="159"/>
      <c r="K277" s="183"/>
      <c r="L277" s="19">
        <v>275</v>
      </c>
      <c r="M277" s="19">
        <v>0</v>
      </c>
      <c r="N277" s="14"/>
    </row>
    <row r="278" spans="4:14" ht="14.45" customHeight="1">
      <c r="D278" s="17">
        <v>277</v>
      </c>
      <c r="E278" s="118">
        <f t="shared" si="5"/>
        <v>180050</v>
      </c>
      <c r="F278" s="12"/>
      <c r="G278" s="159"/>
      <c r="H278" s="159"/>
      <c r="I278" s="159"/>
      <c r="J278" s="159"/>
      <c r="K278" s="183"/>
      <c r="L278" s="19">
        <v>276</v>
      </c>
      <c r="M278" s="19">
        <v>0</v>
      </c>
      <c r="N278" s="14"/>
    </row>
    <row r="279" spans="4:14" ht="14.45" customHeight="1">
      <c r="D279" s="17">
        <v>278</v>
      </c>
      <c r="E279" s="118">
        <f t="shared" si="5"/>
        <v>180700</v>
      </c>
      <c r="F279" s="12"/>
      <c r="G279" s="159"/>
      <c r="H279" s="159"/>
      <c r="I279" s="159"/>
      <c r="J279" s="159"/>
      <c r="K279" s="183"/>
      <c r="L279" s="19">
        <v>277</v>
      </c>
      <c r="M279" s="19">
        <v>0</v>
      </c>
      <c r="N279" s="14"/>
    </row>
    <row r="280" spans="4:14" ht="14.45" customHeight="1">
      <c r="D280" s="17">
        <v>279</v>
      </c>
      <c r="E280" s="118">
        <f t="shared" si="5"/>
        <v>181350</v>
      </c>
      <c r="F280" s="12"/>
      <c r="G280" s="159"/>
      <c r="H280" s="159"/>
      <c r="I280" s="159"/>
      <c r="J280" s="159"/>
      <c r="K280" s="183"/>
      <c r="L280" s="19">
        <v>278</v>
      </c>
      <c r="M280" s="19">
        <v>0</v>
      </c>
      <c r="N280" s="14"/>
    </row>
    <row r="281" spans="4:14" ht="14.45" customHeight="1">
      <c r="D281" s="17">
        <v>280</v>
      </c>
      <c r="E281" s="118">
        <f t="shared" si="5"/>
        <v>182000</v>
      </c>
      <c r="F281" s="12"/>
      <c r="G281" s="159"/>
      <c r="H281" s="159"/>
      <c r="I281" s="159"/>
      <c r="J281" s="159"/>
      <c r="K281" s="183"/>
      <c r="L281" s="19">
        <v>279</v>
      </c>
      <c r="M281" s="19">
        <v>0</v>
      </c>
      <c r="N281" s="14"/>
    </row>
    <row r="282" spans="4:14" ht="14.45" customHeight="1">
      <c r="D282" s="17">
        <v>281</v>
      </c>
      <c r="E282" s="118">
        <f t="shared" si="5"/>
        <v>182650</v>
      </c>
      <c r="F282" s="12"/>
      <c r="G282" s="159"/>
      <c r="H282" s="159"/>
      <c r="I282" s="159"/>
      <c r="J282" s="159"/>
      <c r="K282" s="183"/>
      <c r="L282" s="19">
        <v>280</v>
      </c>
      <c r="M282" s="19">
        <v>0</v>
      </c>
      <c r="N282" s="14"/>
    </row>
    <row r="283" spans="4:14" ht="14.45" customHeight="1">
      <c r="D283" s="17">
        <v>282</v>
      </c>
      <c r="E283" s="118">
        <f t="shared" si="5"/>
        <v>183300</v>
      </c>
      <c r="F283" s="12"/>
      <c r="G283" s="159"/>
      <c r="H283" s="159"/>
      <c r="I283" s="159"/>
      <c r="J283" s="159"/>
      <c r="K283" s="183"/>
      <c r="L283" s="19">
        <v>281</v>
      </c>
      <c r="M283" s="19">
        <v>0</v>
      </c>
      <c r="N283" s="14"/>
    </row>
    <row r="284" spans="4:14" ht="14.45" customHeight="1">
      <c r="D284" s="17">
        <v>283</v>
      </c>
      <c r="E284" s="118">
        <f t="shared" si="5"/>
        <v>183950</v>
      </c>
      <c r="F284" s="12"/>
      <c r="G284" s="159"/>
      <c r="H284" s="159"/>
      <c r="I284" s="159"/>
      <c r="J284" s="159"/>
      <c r="K284" s="183"/>
      <c r="L284" s="19">
        <v>282</v>
      </c>
      <c r="M284" s="19">
        <v>0</v>
      </c>
      <c r="N284" s="14"/>
    </row>
    <row r="285" spans="4:14" ht="14.45" customHeight="1">
      <c r="D285" s="17">
        <v>284</v>
      </c>
      <c r="E285" s="118">
        <f t="shared" si="5"/>
        <v>184600</v>
      </c>
      <c r="F285" s="12"/>
      <c r="G285" s="159"/>
      <c r="H285" s="159"/>
      <c r="I285" s="159"/>
      <c r="J285" s="159"/>
      <c r="K285" s="183"/>
      <c r="L285" s="19">
        <v>283</v>
      </c>
      <c r="M285" s="19">
        <v>0</v>
      </c>
      <c r="N285" s="14"/>
    </row>
    <row r="286" spans="4:14" ht="14.45" customHeight="1">
      <c r="D286" s="17">
        <v>285</v>
      </c>
      <c r="E286" s="118">
        <f t="shared" si="5"/>
        <v>185250</v>
      </c>
      <c r="F286" s="12"/>
      <c r="G286" s="159"/>
      <c r="H286" s="159"/>
      <c r="I286" s="159"/>
      <c r="J286" s="159"/>
      <c r="K286" s="183"/>
      <c r="L286" s="19">
        <v>284</v>
      </c>
      <c r="M286" s="19">
        <v>0</v>
      </c>
      <c r="N286" s="14"/>
    </row>
    <row r="287" spans="4:14" ht="14.45" customHeight="1">
      <c r="D287" s="17">
        <v>286</v>
      </c>
      <c r="E287" s="118">
        <f t="shared" si="5"/>
        <v>185900</v>
      </c>
      <c r="F287" s="12"/>
      <c r="G287" s="159"/>
      <c r="H287" s="159"/>
      <c r="I287" s="159"/>
      <c r="J287" s="159"/>
      <c r="K287" s="183"/>
      <c r="L287" s="19">
        <v>285</v>
      </c>
      <c r="M287" s="19">
        <v>0</v>
      </c>
      <c r="N287" s="14"/>
    </row>
    <row r="288" spans="4:14" ht="14.45" customHeight="1">
      <c r="D288" s="17">
        <v>287</v>
      </c>
      <c r="E288" s="118">
        <f t="shared" si="5"/>
        <v>186550</v>
      </c>
      <c r="F288" s="12"/>
      <c r="G288" s="159"/>
      <c r="H288" s="159"/>
      <c r="I288" s="159"/>
      <c r="J288" s="159"/>
      <c r="K288" s="183"/>
      <c r="L288" s="19">
        <v>286</v>
      </c>
      <c r="M288" s="19">
        <v>0</v>
      </c>
      <c r="N288" s="14"/>
    </row>
    <row r="289" spans="4:14" ht="14.45" customHeight="1">
      <c r="D289" s="17">
        <v>288</v>
      </c>
      <c r="E289" s="118">
        <f t="shared" si="5"/>
        <v>187200</v>
      </c>
      <c r="F289" s="12"/>
      <c r="G289" s="159"/>
      <c r="H289" s="159"/>
      <c r="I289" s="159"/>
      <c r="J289" s="159"/>
      <c r="K289" s="183"/>
      <c r="L289" s="19">
        <v>287</v>
      </c>
      <c r="M289" s="19">
        <v>0</v>
      </c>
      <c r="N289" s="14"/>
    </row>
    <row r="290" spans="4:14" ht="14.45" customHeight="1">
      <c r="D290" s="17">
        <v>289</v>
      </c>
      <c r="E290" s="118">
        <f t="shared" si="5"/>
        <v>187850</v>
      </c>
      <c r="F290" s="12"/>
      <c r="G290" s="159"/>
      <c r="H290" s="159"/>
      <c r="I290" s="159"/>
      <c r="J290" s="159"/>
      <c r="K290" s="183"/>
      <c r="L290" s="19">
        <v>288</v>
      </c>
      <c r="M290" s="19">
        <v>0</v>
      </c>
      <c r="N290" s="14"/>
    </row>
    <row r="291" spans="4:14" ht="14.45" customHeight="1">
      <c r="D291" s="17">
        <v>290</v>
      </c>
      <c r="E291" s="118">
        <f t="shared" si="5"/>
        <v>188500</v>
      </c>
      <c r="F291" s="12"/>
      <c r="G291" s="159"/>
      <c r="H291" s="159"/>
      <c r="I291" s="159"/>
      <c r="J291" s="159"/>
      <c r="K291" s="183"/>
      <c r="L291" s="19">
        <v>289</v>
      </c>
      <c r="M291" s="19">
        <v>0</v>
      </c>
      <c r="N291" s="14"/>
    </row>
    <row r="292" spans="4:14" ht="14.45" customHeight="1">
      <c r="D292" s="17">
        <v>291</v>
      </c>
      <c r="E292" s="118">
        <f t="shared" si="5"/>
        <v>189150</v>
      </c>
      <c r="F292" s="12"/>
      <c r="G292" s="159"/>
      <c r="H292" s="159"/>
      <c r="I292" s="159"/>
      <c r="J292" s="159"/>
      <c r="K292" s="183"/>
      <c r="L292" s="19">
        <v>290</v>
      </c>
      <c r="M292" s="19">
        <v>0</v>
      </c>
      <c r="N292" s="14"/>
    </row>
    <row r="293" spans="4:14" ht="14.45" customHeight="1">
      <c r="D293" s="17">
        <v>292</v>
      </c>
      <c r="E293" s="118">
        <f t="shared" si="5"/>
        <v>189800</v>
      </c>
      <c r="F293" s="12"/>
      <c r="G293" s="159"/>
      <c r="H293" s="159"/>
      <c r="I293" s="159"/>
      <c r="J293" s="159"/>
      <c r="K293" s="183"/>
      <c r="L293" s="19">
        <v>291</v>
      </c>
      <c r="M293" s="19">
        <v>0</v>
      </c>
      <c r="N293" s="14"/>
    </row>
    <row r="294" spans="4:14" ht="14.45" customHeight="1">
      <c r="D294" s="17">
        <v>293</v>
      </c>
      <c r="E294" s="118">
        <f t="shared" ref="E294:E300" si="6">D294*650</f>
        <v>190450</v>
      </c>
      <c r="F294" s="12"/>
      <c r="G294" s="159"/>
      <c r="H294" s="159"/>
      <c r="I294" s="159"/>
      <c r="J294" s="159"/>
      <c r="K294" s="183"/>
      <c r="L294" s="19">
        <v>292</v>
      </c>
      <c r="M294" s="19">
        <v>0</v>
      </c>
      <c r="N294" s="14"/>
    </row>
    <row r="295" spans="4:14" ht="14.45" customHeight="1">
      <c r="D295" s="17">
        <v>294</v>
      </c>
      <c r="E295" s="118">
        <f t="shared" si="6"/>
        <v>191100</v>
      </c>
      <c r="F295" s="12"/>
      <c r="G295" s="159"/>
      <c r="H295" s="159"/>
      <c r="I295" s="159"/>
      <c r="J295" s="159"/>
      <c r="K295" s="183"/>
      <c r="L295" s="19">
        <v>293</v>
      </c>
      <c r="M295" s="19">
        <v>0</v>
      </c>
      <c r="N295" s="14"/>
    </row>
    <row r="296" spans="4:14" ht="14.45" customHeight="1">
      <c r="D296" s="17">
        <v>295</v>
      </c>
      <c r="E296" s="118">
        <f t="shared" si="6"/>
        <v>191750</v>
      </c>
      <c r="F296" s="12"/>
      <c r="G296" s="159"/>
      <c r="H296" s="159"/>
      <c r="I296" s="159"/>
      <c r="J296" s="159"/>
      <c r="K296" s="183"/>
      <c r="L296" s="19">
        <v>294</v>
      </c>
      <c r="M296" s="19">
        <v>0</v>
      </c>
      <c r="N296" s="14"/>
    </row>
    <row r="297" spans="4:14" ht="14.45" customHeight="1">
      <c r="D297" s="17">
        <v>296</v>
      </c>
      <c r="E297" s="118">
        <f t="shared" si="6"/>
        <v>192400</v>
      </c>
      <c r="F297" s="12"/>
      <c r="G297" s="159"/>
      <c r="H297" s="159"/>
      <c r="I297" s="159"/>
      <c r="J297" s="159"/>
      <c r="K297" s="183"/>
      <c r="L297" s="19">
        <v>295</v>
      </c>
      <c r="M297" s="19">
        <v>0</v>
      </c>
      <c r="N297" s="14"/>
    </row>
    <row r="298" spans="4:14" ht="14.45" customHeight="1">
      <c r="D298" s="17">
        <v>297</v>
      </c>
      <c r="E298" s="118">
        <f t="shared" si="6"/>
        <v>193050</v>
      </c>
      <c r="F298" s="12"/>
      <c r="G298" s="159"/>
      <c r="H298" s="159"/>
      <c r="I298" s="159"/>
      <c r="J298" s="159"/>
      <c r="K298" s="183"/>
      <c r="L298" s="19">
        <v>296</v>
      </c>
      <c r="M298" s="19">
        <v>0</v>
      </c>
      <c r="N298" s="14"/>
    </row>
    <row r="299" spans="4:14" ht="14.45" customHeight="1">
      <c r="D299" s="17">
        <v>298</v>
      </c>
      <c r="E299" s="118">
        <f t="shared" si="6"/>
        <v>193700</v>
      </c>
      <c r="F299" s="12"/>
      <c r="G299" s="159"/>
      <c r="H299" s="159"/>
      <c r="I299" s="159"/>
      <c r="J299" s="159"/>
      <c r="K299" s="183"/>
      <c r="L299" s="19">
        <v>297</v>
      </c>
      <c r="M299" s="19">
        <v>0</v>
      </c>
      <c r="N299" s="14"/>
    </row>
    <row r="300" spans="4:14" ht="14.45" customHeight="1">
      <c r="D300" s="17">
        <v>299</v>
      </c>
      <c r="E300" s="118">
        <f t="shared" si="6"/>
        <v>194350</v>
      </c>
      <c r="F300" s="12"/>
      <c r="G300" s="159"/>
      <c r="H300" s="159"/>
      <c r="I300" s="159"/>
      <c r="J300" s="159"/>
      <c r="K300" s="183"/>
      <c r="L300" s="19">
        <v>298</v>
      </c>
      <c r="M300" s="19">
        <v>0</v>
      </c>
      <c r="N300" s="14"/>
    </row>
    <row r="301" spans="4:14" ht="14.45" customHeight="1">
      <c r="D301" s="17">
        <v>300</v>
      </c>
      <c r="E301" s="118">
        <f>D301*620</f>
        <v>186000</v>
      </c>
      <c r="F301" s="12"/>
      <c r="G301" s="12"/>
      <c r="H301" s="12"/>
      <c r="I301" s="12"/>
      <c r="J301" s="12"/>
      <c r="K301" s="183"/>
      <c r="L301" s="19">
        <v>299</v>
      </c>
      <c r="M301" s="19">
        <v>0</v>
      </c>
      <c r="N301" s="14"/>
    </row>
    <row r="302" spans="4:14" ht="14.45" customHeight="1">
      <c r="D302" s="17">
        <v>301</v>
      </c>
      <c r="E302" s="118">
        <f t="shared" ref="E302:E365" si="7">D302*620</f>
        <v>186620</v>
      </c>
      <c r="F302" s="12"/>
      <c r="G302" s="159"/>
      <c r="H302" s="159"/>
      <c r="I302" s="159"/>
      <c r="J302" s="159"/>
      <c r="K302" s="183"/>
      <c r="L302" s="19">
        <v>300</v>
      </c>
      <c r="M302" s="19">
        <v>8000</v>
      </c>
      <c r="N302" s="14"/>
    </row>
    <row r="303" spans="4:14" ht="14.45" customHeight="1">
      <c r="D303" s="17">
        <v>302</v>
      </c>
      <c r="E303" s="118">
        <f t="shared" si="7"/>
        <v>187240</v>
      </c>
      <c r="F303" s="12"/>
      <c r="G303" s="159"/>
      <c r="H303" s="159"/>
      <c r="I303" s="159"/>
      <c r="J303" s="159"/>
      <c r="K303" s="183"/>
      <c r="L303" s="19">
        <v>301</v>
      </c>
      <c r="M303" s="19">
        <v>8000</v>
      </c>
      <c r="N303" s="14"/>
    </row>
    <row r="304" spans="4:14" ht="14.45" customHeight="1">
      <c r="D304" s="17">
        <v>303</v>
      </c>
      <c r="E304" s="118">
        <f t="shared" si="7"/>
        <v>187860</v>
      </c>
      <c r="F304" s="12"/>
      <c r="G304" s="159"/>
      <c r="H304" s="159"/>
      <c r="I304" s="159"/>
      <c r="J304" s="159"/>
      <c r="K304" s="183"/>
      <c r="L304" s="19">
        <v>302</v>
      </c>
      <c r="M304" s="19">
        <v>8000</v>
      </c>
      <c r="N304" s="14"/>
    </row>
    <row r="305" spans="4:14" ht="14.45" customHeight="1">
      <c r="D305" s="17">
        <v>304</v>
      </c>
      <c r="E305" s="118">
        <f t="shared" si="7"/>
        <v>188480</v>
      </c>
      <c r="F305" s="12"/>
      <c r="G305" s="159"/>
      <c r="H305" s="159"/>
      <c r="I305" s="159"/>
      <c r="J305" s="159"/>
      <c r="K305" s="183"/>
      <c r="L305" s="19">
        <v>303</v>
      </c>
      <c r="M305" s="19">
        <v>8000</v>
      </c>
      <c r="N305" s="14"/>
    </row>
    <row r="306" spans="4:14" ht="14.45" customHeight="1">
      <c r="D306" s="17">
        <v>305</v>
      </c>
      <c r="E306" s="118">
        <f t="shared" si="7"/>
        <v>189100</v>
      </c>
      <c r="F306" s="12"/>
      <c r="G306" s="159"/>
      <c r="H306" s="159"/>
      <c r="I306" s="159"/>
      <c r="J306" s="159"/>
      <c r="K306" s="183"/>
      <c r="L306" s="19">
        <v>304</v>
      </c>
      <c r="M306" s="19">
        <v>8000</v>
      </c>
      <c r="N306" s="14"/>
    </row>
    <row r="307" spans="4:14" ht="14.45" customHeight="1">
      <c r="D307" s="17">
        <v>306</v>
      </c>
      <c r="E307" s="118">
        <f t="shared" si="7"/>
        <v>189720</v>
      </c>
      <c r="F307" s="12"/>
      <c r="G307" s="159"/>
      <c r="H307" s="159"/>
      <c r="I307" s="159"/>
      <c r="J307" s="159"/>
      <c r="K307" s="183"/>
      <c r="L307" s="19">
        <v>305</v>
      </c>
      <c r="M307" s="19">
        <v>8000</v>
      </c>
      <c r="N307" s="14"/>
    </row>
    <row r="308" spans="4:14" ht="14.45" customHeight="1">
      <c r="D308" s="17">
        <v>307</v>
      </c>
      <c r="E308" s="118">
        <f t="shared" si="7"/>
        <v>190340</v>
      </c>
      <c r="F308" s="12"/>
      <c r="G308" s="159"/>
      <c r="H308" s="159"/>
      <c r="I308" s="159"/>
      <c r="J308" s="159"/>
      <c r="K308" s="183"/>
      <c r="L308" s="19">
        <v>306</v>
      </c>
      <c r="M308" s="19">
        <v>8000</v>
      </c>
      <c r="N308" s="14"/>
    </row>
    <row r="309" spans="4:14" ht="14.45" customHeight="1">
      <c r="D309" s="17">
        <v>308</v>
      </c>
      <c r="E309" s="118">
        <f t="shared" si="7"/>
        <v>190960</v>
      </c>
      <c r="F309" s="12"/>
      <c r="G309" s="159"/>
      <c r="H309" s="159"/>
      <c r="I309" s="159"/>
      <c r="J309" s="159"/>
      <c r="K309" s="183"/>
      <c r="L309" s="19">
        <v>307</v>
      </c>
      <c r="M309" s="19">
        <v>8000</v>
      </c>
      <c r="N309" s="14"/>
    </row>
    <row r="310" spans="4:14" ht="14.45" customHeight="1">
      <c r="D310" s="17">
        <v>309</v>
      </c>
      <c r="E310" s="118">
        <f t="shared" si="7"/>
        <v>191580</v>
      </c>
      <c r="F310" s="12"/>
      <c r="G310" s="159"/>
      <c r="H310" s="159"/>
      <c r="I310" s="159"/>
      <c r="J310" s="159"/>
      <c r="K310" s="183"/>
      <c r="L310" s="19">
        <v>308</v>
      </c>
      <c r="M310" s="19">
        <v>8000</v>
      </c>
      <c r="N310" s="14"/>
    </row>
    <row r="311" spans="4:14" ht="14.45" customHeight="1">
      <c r="D311" s="17">
        <v>310</v>
      </c>
      <c r="E311" s="118">
        <f t="shared" si="7"/>
        <v>192200</v>
      </c>
      <c r="F311" s="12"/>
      <c r="G311" s="159"/>
      <c r="H311" s="159"/>
      <c r="I311" s="159"/>
      <c r="J311" s="159"/>
      <c r="K311" s="183"/>
      <c r="L311" s="19">
        <v>309</v>
      </c>
      <c r="M311" s="19">
        <v>8000</v>
      </c>
      <c r="N311" s="14"/>
    </row>
    <row r="312" spans="4:14" ht="14.45" customHeight="1">
      <c r="D312" s="17">
        <v>311</v>
      </c>
      <c r="E312" s="118">
        <f t="shared" si="7"/>
        <v>192820</v>
      </c>
      <c r="F312" s="12"/>
      <c r="G312" s="159"/>
      <c r="H312" s="159"/>
      <c r="I312" s="159"/>
      <c r="J312" s="159"/>
      <c r="K312" s="183"/>
      <c r="L312" s="19">
        <v>310</v>
      </c>
      <c r="M312" s="19">
        <v>8000</v>
      </c>
      <c r="N312" s="14"/>
    </row>
    <row r="313" spans="4:14" ht="14.45" customHeight="1">
      <c r="D313" s="17">
        <v>312</v>
      </c>
      <c r="E313" s="118">
        <f t="shared" si="7"/>
        <v>193440</v>
      </c>
      <c r="F313" s="12"/>
      <c r="G313" s="159"/>
      <c r="H313" s="159"/>
      <c r="I313" s="159"/>
      <c r="J313" s="159"/>
      <c r="K313" s="183"/>
      <c r="L313" s="19">
        <v>311</v>
      </c>
      <c r="M313" s="19">
        <v>8000</v>
      </c>
      <c r="N313" s="14"/>
    </row>
    <row r="314" spans="4:14" ht="14.45" customHeight="1">
      <c r="D314" s="17">
        <v>313</v>
      </c>
      <c r="E314" s="118">
        <f t="shared" si="7"/>
        <v>194060</v>
      </c>
      <c r="F314" s="12"/>
      <c r="G314" s="159"/>
      <c r="H314" s="159"/>
      <c r="I314" s="159"/>
      <c r="J314" s="159"/>
      <c r="K314" s="183"/>
      <c r="L314" s="19">
        <v>312</v>
      </c>
      <c r="M314" s="19">
        <v>8000</v>
      </c>
      <c r="N314" s="14"/>
    </row>
    <row r="315" spans="4:14" ht="14.45" customHeight="1">
      <c r="D315" s="17">
        <v>314</v>
      </c>
      <c r="E315" s="118">
        <f t="shared" si="7"/>
        <v>194680</v>
      </c>
      <c r="F315" s="12"/>
      <c r="G315" s="159"/>
      <c r="H315" s="159"/>
      <c r="I315" s="159"/>
      <c r="J315" s="159"/>
      <c r="K315" s="183"/>
      <c r="L315" s="19">
        <v>313</v>
      </c>
      <c r="M315" s="19">
        <v>8000</v>
      </c>
      <c r="N315" s="14"/>
    </row>
    <row r="316" spans="4:14" ht="14.45" customHeight="1">
      <c r="D316" s="17">
        <v>315</v>
      </c>
      <c r="E316" s="118">
        <f t="shared" si="7"/>
        <v>195300</v>
      </c>
      <c r="F316" s="12"/>
      <c r="G316" s="159"/>
      <c r="H316" s="159"/>
      <c r="I316" s="159"/>
      <c r="J316" s="159"/>
      <c r="K316" s="183"/>
      <c r="L316" s="19">
        <v>314</v>
      </c>
      <c r="M316" s="19">
        <v>8000</v>
      </c>
      <c r="N316" s="14"/>
    </row>
    <row r="317" spans="4:14" ht="14.45" customHeight="1">
      <c r="D317" s="17">
        <v>316</v>
      </c>
      <c r="E317" s="118">
        <f t="shared" si="7"/>
        <v>195920</v>
      </c>
      <c r="F317" s="12"/>
      <c r="G317" s="159"/>
      <c r="H317" s="159"/>
      <c r="I317" s="159"/>
      <c r="J317" s="159"/>
      <c r="K317" s="183"/>
      <c r="L317" s="19">
        <v>315</v>
      </c>
      <c r="M317" s="19">
        <v>8000</v>
      </c>
      <c r="N317" s="14"/>
    </row>
    <row r="318" spans="4:14" ht="14.45" customHeight="1">
      <c r="D318" s="17">
        <v>317</v>
      </c>
      <c r="E318" s="118">
        <f t="shared" si="7"/>
        <v>196540</v>
      </c>
      <c r="F318" s="12"/>
      <c r="G318" s="159"/>
      <c r="H318" s="159"/>
      <c r="I318" s="159"/>
      <c r="J318" s="159"/>
      <c r="K318" s="183"/>
      <c r="L318" s="19">
        <v>316</v>
      </c>
      <c r="M318" s="19">
        <v>8000</v>
      </c>
      <c r="N318" s="14"/>
    </row>
    <row r="319" spans="4:14" ht="14.45" customHeight="1">
      <c r="D319" s="17">
        <v>318</v>
      </c>
      <c r="E319" s="118">
        <f t="shared" si="7"/>
        <v>197160</v>
      </c>
      <c r="F319" s="12"/>
      <c r="G319" s="159"/>
      <c r="H319" s="159"/>
      <c r="I319" s="159"/>
      <c r="J319" s="159"/>
      <c r="K319" s="183"/>
      <c r="L319" s="19">
        <v>317</v>
      </c>
      <c r="M319" s="19">
        <v>8000</v>
      </c>
      <c r="N319" s="14"/>
    </row>
    <row r="320" spans="4:14" ht="14.45" customHeight="1">
      <c r="D320" s="17">
        <v>319</v>
      </c>
      <c r="E320" s="118">
        <f t="shared" si="7"/>
        <v>197780</v>
      </c>
      <c r="F320" s="12"/>
      <c r="G320" s="159"/>
      <c r="H320" s="159"/>
      <c r="I320" s="159"/>
      <c r="J320" s="159"/>
      <c r="K320" s="183"/>
      <c r="L320" s="19">
        <v>318</v>
      </c>
      <c r="M320" s="19">
        <v>8000</v>
      </c>
      <c r="N320" s="14"/>
    </row>
    <row r="321" spans="4:14" ht="14.45" customHeight="1">
      <c r="D321" s="17">
        <v>320</v>
      </c>
      <c r="E321" s="118">
        <f t="shared" si="7"/>
        <v>198400</v>
      </c>
      <c r="F321" s="12"/>
      <c r="G321" s="159"/>
      <c r="H321" s="159"/>
      <c r="I321" s="159"/>
      <c r="J321" s="159"/>
      <c r="K321" s="183"/>
      <c r="L321" s="19">
        <v>319</v>
      </c>
      <c r="M321" s="19">
        <v>8000</v>
      </c>
      <c r="N321" s="14"/>
    </row>
    <row r="322" spans="4:14" ht="14.45" customHeight="1">
      <c r="D322" s="17">
        <v>321</v>
      </c>
      <c r="E322" s="118">
        <f t="shared" si="7"/>
        <v>199020</v>
      </c>
      <c r="F322" s="12"/>
      <c r="G322" s="159"/>
      <c r="H322" s="159"/>
      <c r="I322" s="159"/>
      <c r="J322" s="159"/>
      <c r="K322" s="183"/>
      <c r="L322" s="19">
        <v>320</v>
      </c>
      <c r="M322" s="19">
        <v>8000</v>
      </c>
      <c r="N322" s="14"/>
    </row>
    <row r="323" spans="4:14" ht="14.45" customHeight="1">
      <c r="D323" s="17">
        <v>322</v>
      </c>
      <c r="E323" s="118">
        <f t="shared" si="7"/>
        <v>199640</v>
      </c>
      <c r="F323" s="12"/>
      <c r="G323" s="159"/>
      <c r="H323" s="159"/>
      <c r="I323" s="159"/>
      <c r="J323" s="159"/>
      <c r="K323" s="183"/>
      <c r="L323" s="19">
        <v>321</v>
      </c>
      <c r="M323" s="19">
        <v>8000</v>
      </c>
      <c r="N323" s="14"/>
    </row>
    <row r="324" spans="4:14" ht="14.45" customHeight="1">
      <c r="D324" s="17">
        <v>323</v>
      </c>
      <c r="E324" s="118">
        <f t="shared" si="7"/>
        <v>200260</v>
      </c>
      <c r="F324" s="12"/>
      <c r="G324" s="159"/>
      <c r="H324" s="159"/>
      <c r="I324" s="159"/>
      <c r="J324" s="159"/>
      <c r="K324" s="183"/>
      <c r="L324" s="19">
        <v>322</v>
      </c>
      <c r="M324" s="19">
        <v>8000</v>
      </c>
      <c r="N324" s="14"/>
    </row>
    <row r="325" spans="4:14" ht="14.45" customHeight="1">
      <c r="D325" s="17">
        <v>324</v>
      </c>
      <c r="E325" s="118">
        <f t="shared" si="7"/>
        <v>200880</v>
      </c>
      <c r="F325" s="12"/>
      <c r="G325" s="159"/>
      <c r="H325" s="159"/>
      <c r="I325" s="159"/>
      <c r="J325" s="159"/>
      <c r="K325" s="183"/>
      <c r="L325" s="19">
        <v>323</v>
      </c>
      <c r="M325" s="19">
        <v>8000</v>
      </c>
      <c r="N325" s="14"/>
    </row>
    <row r="326" spans="4:14" ht="14.45" customHeight="1">
      <c r="D326" s="17">
        <v>325</v>
      </c>
      <c r="E326" s="118">
        <f t="shared" si="7"/>
        <v>201500</v>
      </c>
      <c r="F326" s="12"/>
      <c r="G326" s="159"/>
      <c r="H326" s="159"/>
      <c r="I326" s="159"/>
      <c r="J326" s="159"/>
      <c r="K326" s="183"/>
      <c r="L326" s="19">
        <v>324</v>
      </c>
      <c r="M326" s="19">
        <v>8000</v>
      </c>
      <c r="N326" s="14"/>
    </row>
    <row r="327" spans="4:14" ht="14.45" customHeight="1">
      <c r="D327" s="17">
        <v>326</v>
      </c>
      <c r="E327" s="118">
        <f t="shared" si="7"/>
        <v>202120</v>
      </c>
      <c r="F327" s="12"/>
      <c r="G327" s="159"/>
      <c r="H327" s="159"/>
      <c r="I327" s="159"/>
      <c r="J327" s="159"/>
      <c r="K327" s="183"/>
      <c r="L327" s="19">
        <v>325</v>
      </c>
      <c r="M327" s="19">
        <v>8000</v>
      </c>
      <c r="N327" s="14"/>
    </row>
    <row r="328" spans="4:14" ht="14.45" customHeight="1">
      <c r="D328" s="17">
        <v>327</v>
      </c>
      <c r="E328" s="118">
        <f t="shared" si="7"/>
        <v>202740</v>
      </c>
      <c r="F328" s="12"/>
      <c r="G328" s="159"/>
      <c r="H328" s="159"/>
      <c r="I328" s="159"/>
      <c r="J328" s="159"/>
      <c r="K328" s="183"/>
      <c r="L328" s="19">
        <v>326</v>
      </c>
      <c r="M328" s="19">
        <v>8000</v>
      </c>
      <c r="N328" s="14"/>
    </row>
    <row r="329" spans="4:14" ht="14.45" customHeight="1">
      <c r="D329" s="17">
        <v>328</v>
      </c>
      <c r="E329" s="118">
        <f t="shared" si="7"/>
        <v>203360</v>
      </c>
      <c r="F329" s="12"/>
      <c r="G329" s="159"/>
      <c r="H329" s="159"/>
      <c r="I329" s="159"/>
      <c r="J329" s="159"/>
      <c r="K329" s="183"/>
      <c r="L329" s="19">
        <v>327</v>
      </c>
      <c r="M329" s="19">
        <v>8000</v>
      </c>
      <c r="N329" s="14"/>
    </row>
    <row r="330" spans="4:14" ht="14.45" customHeight="1">
      <c r="D330" s="17">
        <v>329</v>
      </c>
      <c r="E330" s="118">
        <f t="shared" si="7"/>
        <v>203980</v>
      </c>
      <c r="F330" s="12"/>
      <c r="G330" s="159"/>
      <c r="H330" s="159"/>
      <c r="I330" s="159"/>
      <c r="J330" s="159"/>
      <c r="K330" s="183"/>
      <c r="L330" s="19">
        <v>328</v>
      </c>
      <c r="M330" s="19">
        <v>8000</v>
      </c>
      <c r="N330" s="14"/>
    </row>
    <row r="331" spans="4:14" ht="14.45" customHeight="1">
      <c r="D331" s="17">
        <v>330</v>
      </c>
      <c r="E331" s="118">
        <f t="shared" si="7"/>
        <v>204600</v>
      </c>
      <c r="F331" s="12"/>
      <c r="G331" s="159"/>
      <c r="H331" s="159"/>
      <c r="I331" s="159"/>
      <c r="J331" s="159"/>
      <c r="K331" s="183"/>
      <c r="L331" s="19">
        <v>329</v>
      </c>
      <c r="M331" s="19">
        <v>8000</v>
      </c>
      <c r="N331" s="14"/>
    </row>
    <row r="332" spans="4:14" ht="14.45" customHeight="1">
      <c r="D332" s="17">
        <v>331</v>
      </c>
      <c r="E332" s="118">
        <f t="shared" si="7"/>
        <v>205220</v>
      </c>
      <c r="F332" s="12"/>
      <c r="G332" s="159"/>
      <c r="H332" s="159"/>
      <c r="I332" s="159"/>
      <c r="J332" s="159"/>
      <c r="K332" s="183"/>
      <c r="L332" s="19">
        <v>330</v>
      </c>
      <c r="M332" s="19">
        <v>8000</v>
      </c>
      <c r="N332" s="14"/>
    </row>
    <row r="333" spans="4:14" ht="14.45" customHeight="1">
      <c r="D333" s="17">
        <v>332</v>
      </c>
      <c r="E333" s="118">
        <f t="shared" si="7"/>
        <v>205840</v>
      </c>
      <c r="F333" s="12"/>
      <c r="G333" s="159"/>
      <c r="H333" s="159"/>
      <c r="I333" s="159"/>
      <c r="J333" s="159"/>
      <c r="K333" s="183"/>
      <c r="L333" s="19">
        <v>331</v>
      </c>
      <c r="M333" s="19">
        <v>8000</v>
      </c>
      <c r="N333" s="14"/>
    </row>
    <row r="334" spans="4:14" ht="14.45" customHeight="1">
      <c r="D334" s="17">
        <v>333</v>
      </c>
      <c r="E334" s="118">
        <f t="shared" si="7"/>
        <v>206460</v>
      </c>
      <c r="F334" s="12"/>
      <c r="G334" s="159"/>
      <c r="H334" s="159"/>
      <c r="I334" s="159"/>
      <c r="J334" s="159"/>
      <c r="K334" s="183"/>
      <c r="L334" s="19">
        <v>332</v>
      </c>
      <c r="M334" s="19">
        <v>8000</v>
      </c>
      <c r="N334" s="14"/>
    </row>
    <row r="335" spans="4:14" ht="14.45" customHeight="1">
      <c r="D335" s="17">
        <v>334</v>
      </c>
      <c r="E335" s="118">
        <f t="shared" si="7"/>
        <v>207080</v>
      </c>
      <c r="F335" s="12"/>
      <c r="G335" s="159"/>
      <c r="H335" s="159"/>
      <c r="I335" s="159"/>
      <c r="J335" s="159"/>
      <c r="K335" s="183"/>
      <c r="L335" s="19">
        <v>333</v>
      </c>
      <c r="M335" s="19">
        <v>8000</v>
      </c>
      <c r="N335" s="14"/>
    </row>
    <row r="336" spans="4:14" ht="14.45" customHeight="1">
      <c r="D336" s="17">
        <v>335</v>
      </c>
      <c r="E336" s="118">
        <f t="shared" si="7"/>
        <v>207700</v>
      </c>
      <c r="F336" s="12"/>
      <c r="G336" s="159"/>
      <c r="H336" s="159"/>
      <c r="I336" s="159"/>
      <c r="J336" s="159"/>
      <c r="K336" s="183"/>
      <c r="L336" s="19">
        <v>334</v>
      </c>
      <c r="M336" s="19">
        <v>8000</v>
      </c>
      <c r="N336" s="14"/>
    </row>
    <row r="337" spans="4:14" ht="14.45" customHeight="1">
      <c r="D337" s="17">
        <v>336</v>
      </c>
      <c r="E337" s="118">
        <f t="shared" si="7"/>
        <v>208320</v>
      </c>
      <c r="F337" s="12"/>
      <c r="G337" s="159"/>
      <c r="H337" s="159"/>
      <c r="I337" s="159"/>
      <c r="J337" s="159"/>
      <c r="K337" s="183"/>
      <c r="L337" s="19">
        <v>335</v>
      </c>
      <c r="M337" s="19">
        <v>8000</v>
      </c>
      <c r="N337" s="14"/>
    </row>
    <row r="338" spans="4:14" ht="14.45" customHeight="1">
      <c r="D338" s="17">
        <v>337</v>
      </c>
      <c r="E338" s="118">
        <f t="shared" si="7"/>
        <v>208940</v>
      </c>
      <c r="F338" s="12"/>
      <c r="G338" s="159"/>
      <c r="H338" s="159"/>
      <c r="I338" s="159"/>
      <c r="J338" s="159"/>
      <c r="K338" s="183"/>
      <c r="L338" s="19">
        <v>336</v>
      </c>
      <c r="M338" s="19">
        <v>8000</v>
      </c>
      <c r="N338" s="14"/>
    </row>
    <row r="339" spans="4:14" ht="14.45" customHeight="1">
      <c r="D339" s="17">
        <v>338</v>
      </c>
      <c r="E339" s="118">
        <f t="shared" si="7"/>
        <v>209560</v>
      </c>
      <c r="F339" s="12"/>
      <c r="G339" s="159"/>
      <c r="H339" s="159"/>
      <c r="I339" s="159"/>
      <c r="J339" s="159"/>
      <c r="K339" s="183"/>
      <c r="L339" s="19">
        <v>337</v>
      </c>
      <c r="M339" s="19">
        <v>8000</v>
      </c>
      <c r="N339" s="14"/>
    </row>
    <row r="340" spans="4:14" ht="14.45" customHeight="1">
      <c r="D340" s="17">
        <v>339</v>
      </c>
      <c r="E340" s="118">
        <f t="shared" si="7"/>
        <v>210180</v>
      </c>
      <c r="F340" s="12"/>
      <c r="G340" s="159"/>
      <c r="H340" s="159"/>
      <c r="I340" s="159"/>
      <c r="J340" s="159"/>
      <c r="K340" s="183"/>
      <c r="L340" s="19">
        <v>338</v>
      </c>
      <c r="M340" s="19">
        <v>8000</v>
      </c>
      <c r="N340" s="14"/>
    </row>
    <row r="341" spans="4:14" ht="14.45" customHeight="1">
      <c r="D341" s="17">
        <v>340</v>
      </c>
      <c r="E341" s="118">
        <f t="shared" si="7"/>
        <v>210800</v>
      </c>
      <c r="F341" s="12"/>
      <c r="G341" s="159"/>
      <c r="H341" s="159"/>
      <c r="I341" s="159"/>
      <c r="J341" s="159"/>
      <c r="K341" s="183"/>
      <c r="L341" s="19">
        <v>339</v>
      </c>
      <c r="M341" s="19">
        <v>8000</v>
      </c>
      <c r="N341" s="14"/>
    </row>
    <row r="342" spans="4:14" ht="14.45" customHeight="1">
      <c r="D342" s="17">
        <v>341</v>
      </c>
      <c r="E342" s="118">
        <f t="shared" si="7"/>
        <v>211420</v>
      </c>
      <c r="F342" s="12"/>
      <c r="G342" s="159"/>
      <c r="H342" s="159"/>
      <c r="I342" s="159"/>
      <c r="J342" s="159"/>
      <c r="K342" s="183"/>
      <c r="L342" s="19">
        <v>340</v>
      </c>
      <c r="M342" s="19">
        <v>8000</v>
      </c>
      <c r="N342" s="14"/>
    </row>
    <row r="343" spans="4:14" ht="14.45" customHeight="1">
      <c r="D343" s="17">
        <v>342</v>
      </c>
      <c r="E343" s="118">
        <f t="shared" si="7"/>
        <v>212040</v>
      </c>
      <c r="F343" s="12"/>
      <c r="G343" s="159"/>
      <c r="H343" s="159"/>
      <c r="I343" s="159"/>
      <c r="J343" s="159"/>
      <c r="K343" s="183"/>
      <c r="L343" s="19">
        <v>341</v>
      </c>
      <c r="M343" s="19">
        <v>8000</v>
      </c>
      <c r="N343" s="14"/>
    </row>
    <row r="344" spans="4:14" ht="14.45" customHeight="1">
      <c r="D344" s="17">
        <v>343</v>
      </c>
      <c r="E344" s="118">
        <f t="shared" si="7"/>
        <v>212660</v>
      </c>
      <c r="F344" s="12"/>
      <c r="G344" s="159"/>
      <c r="H344" s="159"/>
      <c r="I344" s="159"/>
      <c r="J344" s="159"/>
      <c r="K344" s="183"/>
      <c r="L344" s="19">
        <v>342</v>
      </c>
      <c r="M344" s="19">
        <v>8000</v>
      </c>
      <c r="N344" s="14"/>
    </row>
    <row r="345" spans="4:14" ht="14.45" customHeight="1">
      <c r="D345" s="17">
        <v>344</v>
      </c>
      <c r="E345" s="118">
        <f t="shared" si="7"/>
        <v>213280</v>
      </c>
      <c r="F345" s="12"/>
      <c r="G345" s="159"/>
      <c r="H345" s="159"/>
      <c r="I345" s="159"/>
      <c r="J345" s="159"/>
      <c r="K345" s="183"/>
      <c r="L345" s="19">
        <v>343</v>
      </c>
      <c r="M345" s="19">
        <v>8000</v>
      </c>
      <c r="N345" s="14"/>
    </row>
    <row r="346" spans="4:14" ht="14.45" customHeight="1">
      <c r="D346" s="17">
        <v>345</v>
      </c>
      <c r="E346" s="118">
        <f t="shared" si="7"/>
        <v>213900</v>
      </c>
      <c r="F346" s="12"/>
      <c r="G346" s="159"/>
      <c r="H346" s="159"/>
      <c r="I346" s="159"/>
      <c r="J346" s="159"/>
      <c r="K346" s="183"/>
      <c r="L346" s="19">
        <v>344</v>
      </c>
      <c r="M346" s="19">
        <v>8000</v>
      </c>
      <c r="N346" s="14"/>
    </row>
    <row r="347" spans="4:14" ht="14.45" customHeight="1">
      <c r="D347" s="17">
        <v>346</v>
      </c>
      <c r="E347" s="118">
        <f t="shared" si="7"/>
        <v>214520</v>
      </c>
      <c r="F347" s="12"/>
      <c r="G347" s="159"/>
      <c r="H347" s="159"/>
      <c r="I347" s="159"/>
      <c r="J347" s="159"/>
      <c r="K347" s="183"/>
      <c r="L347" s="19">
        <v>345</v>
      </c>
      <c r="M347" s="19">
        <v>8000</v>
      </c>
      <c r="N347" s="14"/>
    </row>
    <row r="348" spans="4:14" ht="14.45" customHeight="1">
      <c r="D348" s="17">
        <v>347</v>
      </c>
      <c r="E348" s="118">
        <f t="shared" si="7"/>
        <v>215140</v>
      </c>
      <c r="F348" s="12"/>
      <c r="G348" s="159"/>
      <c r="H348" s="159"/>
      <c r="I348" s="159"/>
      <c r="J348" s="159"/>
      <c r="K348" s="183"/>
      <c r="L348" s="19">
        <v>346</v>
      </c>
      <c r="M348" s="19">
        <v>8000</v>
      </c>
      <c r="N348" s="14"/>
    </row>
    <row r="349" spans="4:14" ht="14.45" customHeight="1">
      <c r="D349" s="17">
        <v>348</v>
      </c>
      <c r="E349" s="118">
        <f t="shared" si="7"/>
        <v>215760</v>
      </c>
      <c r="F349" s="12"/>
      <c r="G349" s="159"/>
      <c r="H349" s="159"/>
      <c r="I349" s="159"/>
      <c r="J349" s="159"/>
      <c r="K349" s="183"/>
      <c r="L349" s="19">
        <v>347</v>
      </c>
      <c r="M349" s="19">
        <v>8000</v>
      </c>
      <c r="N349" s="14"/>
    </row>
    <row r="350" spans="4:14" ht="14.45" customHeight="1">
      <c r="D350" s="17">
        <v>349</v>
      </c>
      <c r="E350" s="118">
        <f t="shared" si="7"/>
        <v>216380</v>
      </c>
      <c r="F350" s="12"/>
      <c r="G350" s="159"/>
      <c r="H350" s="159"/>
      <c r="I350" s="159"/>
      <c r="J350" s="159"/>
      <c r="K350" s="183"/>
      <c r="L350" s="19">
        <v>348</v>
      </c>
      <c r="M350" s="19">
        <v>8000</v>
      </c>
      <c r="N350" s="14"/>
    </row>
    <row r="351" spans="4:14" ht="14.45" customHeight="1">
      <c r="D351" s="17">
        <v>350</v>
      </c>
      <c r="E351" s="118">
        <f t="shared" si="7"/>
        <v>217000</v>
      </c>
      <c r="F351" s="12"/>
      <c r="G351" s="159"/>
      <c r="H351" s="159"/>
      <c r="I351" s="159"/>
      <c r="J351" s="159"/>
      <c r="K351" s="183"/>
      <c r="L351" s="19">
        <v>349</v>
      </c>
      <c r="M351" s="19">
        <v>8000</v>
      </c>
      <c r="N351" s="14"/>
    </row>
    <row r="352" spans="4:14" ht="14.45" customHeight="1">
      <c r="D352" s="17">
        <v>351</v>
      </c>
      <c r="E352" s="118">
        <f t="shared" si="7"/>
        <v>217620</v>
      </c>
      <c r="F352" s="12"/>
      <c r="G352" s="159"/>
      <c r="H352" s="159"/>
      <c r="I352" s="159"/>
      <c r="J352" s="159"/>
      <c r="K352" s="183"/>
      <c r="L352" s="19">
        <v>350</v>
      </c>
      <c r="M352" s="19">
        <v>8000</v>
      </c>
      <c r="N352" s="14"/>
    </row>
    <row r="353" spans="4:14" ht="14.45" customHeight="1">
      <c r="D353" s="17">
        <v>352</v>
      </c>
      <c r="E353" s="118">
        <f t="shared" si="7"/>
        <v>218240</v>
      </c>
      <c r="F353" s="12"/>
      <c r="G353" s="159"/>
      <c r="H353" s="159"/>
      <c r="I353" s="159"/>
      <c r="J353" s="159"/>
      <c r="K353" s="183"/>
      <c r="L353" s="19">
        <v>351</v>
      </c>
      <c r="M353" s="19">
        <v>8000</v>
      </c>
      <c r="N353" s="14"/>
    </row>
    <row r="354" spans="4:14" ht="14.45" customHeight="1">
      <c r="D354" s="17">
        <v>353</v>
      </c>
      <c r="E354" s="118">
        <f t="shared" si="7"/>
        <v>218860</v>
      </c>
      <c r="F354" s="12"/>
      <c r="G354" s="159"/>
      <c r="H354" s="159"/>
      <c r="I354" s="159"/>
      <c r="J354" s="159"/>
      <c r="K354" s="183"/>
      <c r="L354" s="19">
        <v>352</v>
      </c>
      <c r="M354" s="19">
        <v>8000</v>
      </c>
      <c r="N354" s="14"/>
    </row>
    <row r="355" spans="4:14" ht="14.45" customHeight="1">
      <c r="D355" s="17">
        <v>354</v>
      </c>
      <c r="E355" s="118">
        <f t="shared" si="7"/>
        <v>219480</v>
      </c>
      <c r="F355" s="12"/>
      <c r="G355" s="159"/>
      <c r="H355" s="159"/>
      <c r="I355" s="159"/>
      <c r="J355" s="159"/>
      <c r="K355" s="183"/>
      <c r="L355" s="19">
        <v>353</v>
      </c>
      <c r="M355" s="19">
        <v>8000</v>
      </c>
      <c r="N355" s="14"/>
    </row>
    <row r="356" spans="4:14" ht="14.45" customHeight="1">
      <c r="D356" s="17">
        <v>355</v>
      </c>
      <c r="E356" s="118">
        <f t="shared" si="7"/>
        <v>220100</v>
      </c>
      <c r="F356" s="12"/>
      <c r="G356" s="159"/>
      <c r="H356" s="159"/>
      <c r="I356" s="159"/>
      <c r="J356" s="159"/>
      <c r="K356" s="183"/>
      <c r="L356" s="19">
        <v>354</v>
      </c>
      <c r="M356" s="19">
        <v>8000</v>
      </c>
      <c r="N356" s="14"/>
    </row>
    <row r="357" spans="4:14" ht="14.45" customHeight="1">
      <c r="D357" s="17">
        <v>356</v>
      </c>
      <c r="E357" s="118">
        <f t="shared" si="7"/>
        <v>220720</v>
      </c>
      <c r="F357" s="12"/>
      <c r="G357" s="159"/>
      <c r="H357" s="159"/>
      <c r="I357" s="159"/>
      <c r="J357" s="159"/>
      <c r="K357" s="183"/>
      <c r="L357" s="19">
        <v>355</v>
      </c>
      <c r="M357" s="19">
        <v>8000</v>
      </c>
      <c r="N357" s="14"/>
    </row>
    <row r="358" spans="4:14" ht="14.45" customHeight="1">
      <c r="D358" s="17">
        <v>357</v>
      </c>
      <c r="E358" s="118">
        <f t="shared" si="7"/>
        <v>221340</v>
      </c>
      <c r="F358" s="12"/>
      <c r="G358" s="159"/>
      <c r="H358" s="159"/>
      <c r="I358" s="159"/>
      <c r="J358" s="159"/>
      <c r="K358" s="183"/>
      <c r="L358" s="19">
        <v>356</v>
      </c>
      <c r="M358" s="19">
        <v>8000</v>
      </c>
      <c r="N358" s="14"/>
    </row>
    <row r="359" spans="4:14" ht="14.45" customHeight="1">
      <c r="D359" s="17">
        <v>358</v>
      </c>
      <c r="E359" s="118">
        <f t="shared" si="7"/>
        <v>221960</v>
      </c>
      <c r="F359" s="12"/>
      <c r="G359" s="159"/>
      <c r="H359" s="159"/>
      <c r="I359" s="159"/>
      <c r="J359" s="159"/>
      <c r="K359" s="183"/>
      <c r="L359" s="19">
        <v>357</v>
      </c>
      <c r="M359" s="19">
        <v>8000</v>
      </c>
      <c r="N359" s="14"/>
    </row>
    <row r="360" spans="4:14" ht="14.45" customHeight="1">
      <c r="D360" s="17">
        <v>359</v>
      </c>
      <c r="E360" s="118">
        <f t="shared" si="7"/>
        <v>222580</v>
      </c>
      <c r="F360" s="12"/>
      <c r="G360" s="159"/>
      <c r="H360" s="159"/>
      <c r="I360" s="159"/>
      <c r="J360" s="159"/>
      <c r="K360" s="183"/>
      <c r="L360" s="19">
        <v>358</v>
      </c>
      <c r="M360" s="19">
        <v>8000</v>
      </c>
      <c r="N360" s="14"/>
    </row>
    <row r="361" spans="4:14" ht="14.45" customHeight="1">
      <c r="D361" s="17">
        <v>360</v>
      </c>
      <c r="E361" s="118">
        <f t="shared" si="7"/>
        <v>223200</v>
      </c>
      <c r="F361" s="12"/>
      <c r="G361" s="159"/>
      <c r="H361" s="159"/>
      <c r="I361" s="159"/>
      <c r="J361" s="159"/>
      <c r="K361" s="183"/>
      <c r="L361" s="19">
        <v>359</v>
      </c>
      <c r="M361" s="19">
        <v>8000</v>
      </c>
      <c r="N361" s="14"/>
    </row>
    <row r="362" spans="4:14" ht="14.45" customHeight="1">
      <c r="D362" s="17">
        <v>361</v>
      </c>
      <c r="E362" s="118">
        <f t="shared" si="7"/>
        <v>223820</v>
      </c>
      <c r="F362" s="12"/>
      <c r="G362" s="159"/>
      <c r="H362" s="159"/>
      <c r="I362" s="159"/>
      <c r="J362" s="159"/>
      <c r="K362" s="183"/>
      <c r="L362" s="19">
        <v>360</v>
      </c>
      <c r="M362" s="19">
        <v>8000</v>
      </c>
      <c r="N362" s="14"/>
    </row>
    <row r="363" spans="4:14" ht="14.45" customHeight="1">
      <c r="D363" s="17">
        <v>362</v>
      </c>
      <c r="E363" s="118">
        <f t="shared" si="7"/>
        <v>224440</v>
      </c>
      <c r="F363" s="12"/>
      <c r="G363" s="159"/>
      <c r="H363" s="159"/>
      <c r="I363" s="159"/>
      <c r="J363" s="159"/>
      <c r="K363" s="183"/>
      <c r="L363" s="19">
        <v>361</v>
      </c>
      <c r="M363" s="19">
        <v>8000</v>
      </c>
      <c r="N363" s="14"/>
    </row>
    <row r="364" spans="4:14" ht="14.45" customHeight="1">
      <c r="D364" s="17">
        <v>363</v>
      </c>
      <c r="E364" s="118">
        <f t="shared" si="7"/>
        <v>225060</v>
      </c>
      <c r="F364" s="12"/>
      <c r="G364" s="159"/>
      <c r="H364" s="159"/>
      <c r="I364" s="159"/>
      <c r="J364" s="159"/>
      <c r="K364" s="183"/>
      <c r="L364" s="19">
        <v>362</v>
      </c>
      <c r="M364" s="19">
        <v>8000</v>
      </c>
      <c r="N364" s="14"/>
    </row>
    <row r="365" spans="4:14" ht="14.45" customHeight="1">
      <c r="D365" s="17">
        <v>364</v>
      </c>
      <c r="E365" s="118">
        <f t="shared" si="7"/>
        <v>225680</v>
      </c>
      <c r="F365" s="12"/>
      <c r="G365" s="159"/>
      <c r="H365" s="159"/>
      <c r="I365" s="159"/>
      <c r="J365" s="159"/>
      <c r="K365" s="183"/>
      <c r="L365" s="19">
        <v>363</v>
      </c>
      <c r="M365" s="19">
        <v>8000</v>
      </c>
      <c r="N365" s="14"/>
    </row>
    <row r="366" spans="4:14" ht="14.45" customHeight="1">
      <c r="D366" s="17">
        <v>365</v>
      </c>
      <c r="E366" s="118">
        <f t="shared" ref="E366:E429" si="8">D366*620</f>
        <v>226300</v>
      </c>
      <c r="F366" s="12"/>
      <c r="G366" s="159"/>
      <c r="H366" s="159"/>
      <c r="I366" s="159"/>
      <c r="J366" s="159"/>
      <c r="K366" s="183"/>
      <c r="L366" s="19">
        <v>364</v>
      </c>
      <c r="M366" s="19">
        <v>8000</v>
      </c>
      <c r="N366" s="14"/>
    </row>
    <row r="367" spans="4:14" ht="14.45" customHeight="1">
      <c r="D367" s="17">
        <v>366</v>
      </c>
      <c r="E367" s="118">
        <f t="shared" si="8"/>
        <v>226920</v>
      </c>
      <c r="F367" s="12"/>
      <c r="G367" s="159"/>
      <c r="H367" s="159"/>
      <c r="I367" s="159"/>
      <c r="J367" s="159"/>
      <c r="K367" s="183"/>
      <c r="L367" s="19">
        <v>365</v>
      </c>
      <c r="M367" s="19">
        <v>8000</v>
      </c>
      <c r="N367" s="14"/>
    </row>
    <row r="368" spans="4:14" ht="14.45" customHeight="1">
      <c r="D368" s="17">
        <v>367</v>
      </c>
      <c r="E368" s="118">
        <f t="shared" si="8"/>
        <v>227540</v>
      </c>
      <c r="F368" s="12"/>
      <c r="G368" s="159"/>
      <c r="H368" s="159"/>
      <c r="I368" s="159"/>
      <c r="J368" s="159"/>
      <c r="K368" s="183"/>
      <c r="L368" s="19">
        <v>366</v>
      </c>
      <c r="M368" s="19">
        <v>8000</v>
      </c>
      <c r="N368" s="14"/>
    </row>
    <row r="369" spans="4:14" ht="14.45" customHeight="1">
      <c r="D369" s="17">
        <v>368</v>
      </c>
      <c r="E369" s="118">
        <f t="shared" si="8"/>
        <v>228160</v>
      </c>
      <c r="F369" s="12"/>
      <c r="G369" s="159"/>
      <c r="H369" s="159"/>
      <c r="I369" s="159"/>
      <c r="J369" s="159"/>
      <c r="K369" s="183"/>
      <c r="L369" s="19">
        <v>367</v>
      </c>
      <c r="M369" s="19">
        <v>8000</v>
      </c>
      <c r="N369" s="14"/>
    </row>
    <row r="370" spans="4:14" ht="14.45" customHeight="1">
      <c r="D370" s="17">
        <v>369</v>
      </c>
      <c r="E370" s="118">
        <f t="shared" si="8"/>
        <v>228780</v>
      </c>
      <c r="F370" s="12"/>
      <c r="G370" s="159"/>
      <c r="H370" s="159"/>
      <c r="I370" s="159"/>
      <c r="J370" s="159"/>
      <c r="K370" s="183"/>
      <c r="L370" s="19">
        <v>368</v>
      </c>
      <c r="M370" s="19">
        <v>8000</v>
      </c>
      <c r="N370" s="14"/>
    </row>
    <row r="371" spans="4:14" ht="14.45" customHeight="1">
      <c r="D371" s="17">
        <v>370</v>
      </c>
      <c r="E371" s="118">
        <f t="shared" si="8"/>
        <v>229400</v>
      </c>
      <c r="F371" s="12"/>
      <c r="G371" s="159"/>
      <c r="H371" s="159"/>
      <c r="I371" s="159"/>
      <c r="J371" s="159"/>
      <c r="K371" s="183"/>
      <c r="L371" s="19">
        <v>369</v>
      </c>
      <c r="M371" s="19">
        <v>8000</v>
      </c>
      <c r="N371" s="14"/>
    </row>
    <row r="372" spans="4:14" ht="14.45" customHeight="1">
      <c r="D372" s="17">
        <v>371</v>
      </c>
      <c r="E372" s="118">
        <f t="shared" si="8"/>
        <v>230020</v>
      </c>
      <c r="F372" s="12"/>
      <c r="G372" s="159"/>
      <c r="H372" s="159"/>
      <c r="I372" s="159"/>
      <c r="J372" s="159"/>
      <c r="K372" s="183"/>
      <c r="L372" s="19">
        <v>370</v>
      </c>
      <c r="M372" s="19">
        <v>8000</v>
      </c>
      <c r="N372" s="14"/>
    </row>
    <row r="373" spans="4:14" ht="14.45" customHeight="1">
      <c r="D373" s="17">
        <v>372</v>
      </c>
      <c r="E373" s="118">
        <f t="shared" si="8"/>
        <v>230640</v>
      </c>
      <c r="F373" s="12"/>
      <c r="G373" s="159"/>
      <c r="H373" s="159"/>
      <c r="I373" s="159"/>
      <c r="J373" s="159"/>
      <c r="K373" s="183"/>
      <c r="L373" s="19">
        <v>371</v>
      </c>
      <c r="M373" s="19">
        <v>8000</v>
      </c>
      <c r="N373" s="14"/>
    </row>
    <row r="374" spans="4:14" ht="14.45" customHeight="1">
      <c r="D374" s="17">
        <v>373</v>
      </c>
      <c r="E374" s="118">
        <f t="shared" si="8"/>
        <v>231260</v>
      </c>
      <c r="F374" s="12"/>
      <c r="G374" s="159"/>
      <c r="H374" s="159"/>
      <c r="I374" s="159"/>
      <c r="J374" s="159"/>
      <c r="K374" s="183"/>
      <c r="L374" s="19">
        <v>372</v>
      </c>
      <c r="M374" s="19">
        <v>8000</v>
      </c>
      <c r="N374" s="14"/>
    </row>
    <row r="375" spans="4:14" ht="14.45" customHeight="1">
      <c r="D375" s="17">
        <v>374</v>
      </c>
      <c r="E375" s="118">
        <f t="shared" si="8"/>
        <v>231880</v>
      </c>
      <c r="F375" s="12"/>
      <c r="G375" s="159"/>
      <c r="H375" s="159"/>
      <c r="I375" s="159"/>
      <c r="J375" s="159"/>
      <c r="K375" s="183"/>
      <c r="L375" s="19">
        <v>373</v>
      </c>
      <c r="M375" s="19">
        <v>8000</v>
      </c>
      <c r="N375" s="14"/>
    </row>
    <row r="376" spans="4:14" ht="14.45" customHeight="1">
      <c r="D376" s="17">
        <v>375</v>
      </c>
      <c r="E376" s="118">
        <f t="shared" si="8"/>
        <v>232500</v>
      </c>
      <c r="F376" s="12"/>
      <c r="G376" s="159"/>
      <c r="H376" s="159"/>
      <c r="I376" s="159"/>
      <c r="J376" s="159"/>
      <c r="K376" s="183"/>
      <c r="L376" s="19">
        <v>374</v>
      </c>
      <c r="M376" s="19">
        <v>8000</v>
      </c>
      <c r="N376" s="14"/>
    </row>
    <row r="377" spans="4:14" ht="14.45" customHeight="1">
      <c r="D377" s="17">
        <v>376</v>
      </c>
      <c r="E377" s="118">
        <f t="shared" si="8"/>
        <v>233120</v>
      </c>
      <c r="F377" s="12"/>
      <c r="G377" s="159"/>
      <c r="H377" s="159"/>
      <c r="I377" s="159"/>
      <c r="J377" s="159"/>
      <c r="K377" s="183"/>
      <c r="L377" s="19">
        <v>375</v>
      </c>
      <c r="M377" s="19">
        <v>8000</v>
      </c>
      <c r="N377" s="14"/>
    </row>
    <row r="378" spans="4:14" ht="14.45" customHeight="1">
      <c r="D378" s="17">
        <v>377</v>
      </c>
      <c r="E378" s="118">
        <f t="shared" si="8"/>
        <v>233740</v>
      </c>
      <c r="F378" s="12"/>
      <c r="G378" s="159"/>
      <c r="H378" s="159"/>
      <c r="I378" s="159"/>
      <c r="J378" s="159"/>
      <c r="K378" s="183"/>
      <c r="L378" s="19">
        <v>376</v>
      </c>
      <c r="M378" s="19">
        <v>8000</v>
      </c>
      <c r="N378" s="14"/>
    </row>
    <row r="379" spans="4:14" ht="14.45" customHeight="1">
      <c r="D379" s="17">
        <v>378</v>
      </c>
      <c r="E379" s="118">
        <f t="shared" si="8"/>
        <v>234360</v>
      </c>
      <c r="F379" s="12"/>
      <c r="G379" s="159"/>
      <c r="H379" s="159"/>
      <c r="I379" s="159"/>
      <c r="J379" s="159"/>
      <c r="K379" s="183"/>
      <c r="L379" s="19">
        <v>377</v>
      </c>
      <c r="M379" s="19">
        <v>8000</v>
      </c>
      <c r="N379" s="14"/>
    </row>
    <row r="380" spans="4:14" ht="14.45" customHeight="1">
      <c r="D380" s="17">
        <v>379</v>
      </c>
      <c r="E380" s="118">
        <f t="shared" si="8"/>
        <v>234980</v>
      </c>
      <c r="F380" s="12"/>
      <c r="G380" s="159"/>
      <c r="H380" s="159"/>
      <c r="I380" s="159"/>
      <c r="J380" s="159"/>
      <c r="K380" s="183"/>
      <c r="L380" s="19">
        <v>378</v>
      </c>
      <c r="M380" s="19">
        <v>8000</v>
      </c>
      <c r="N380" s="14"/>
    </row>
    <row r="381" spans="4:14" ht="14.45" customHeight="1">
      <c r="D381" s="17">
        <v>380</v>
      </c>
      <c r="E381" s="118">
        <f t="shared" si="8"/>
        <v>235600</v>
      </c>
      <c r="F381" s="12"/>
      <c r="G381" s="159"/>
      <c r="H381" s="159"/>
      <c r="I381" s="159"/>
      <c r="J381" s="159"/>
      <c r="K381" s="183"/>
      <c r="L381" s="19">
        <v>379</v>
      </c>
      <c r="M381" s="19">
        <v>8000</v>
      </c>
      <c r="N381" s="14"/>
    </row>
    <row r="382" spans="4:14" ht="14.45" customHeight="1">
      <c r="D382" s="17">
        <v>381</v>
      </c>
      <c r="E382" s="118">
        <f t="shared" si="8"/>
        <v>236220</v>
      </c>
      <c r="F382" s="12"/>
      <c r="G382" s="159"/>
      <c r="H382" s="159"/>
      <c r="I382" s="159"/>
      <c r="J382" s="159"/>
      <c r="K382" s="183"/>
      <c r="L382" s="19">
        <v>380</v>
      </c>
      <c r="M382" s="19">
        <v>8000</v>
      </c>
      <c r="N382" s="14"/>
    </row>
    <row r="383" spans="4:14" ht="14.45" customHeight="1">
      <c r="D383" s="17">
        <v>382</v>
      </c>
      <c r="E383" s="118">
        <f t="shared" si="8"/>
        <v>236840</v>
      </c>
      <c r="F383" s="12"/>
      <c r="G383" s="159"/>
      <c r="H383" s="159"/>
      <c r="I383" s="159"/>
      <c r="J383" s="159"/>
      <c r="K383" s="183"/>
      <c r="L383" s="19">
        <v>381</v>
      </c>
      <c r="M383" s="19">
        <v>8000</v>
      </c>
      <c r="N383" s="14"/>
    </row>
    <row r="384" spans="4:14" ht="14.45" customHeight="1">
      <c r="D384" s="17">
        <v>383</v>
      </c>
      <c r="E384" s="118">
        <f t="shared" si="8"/>
        <v>237460</v>
      </c>
      <c r="F384" s="12"/>
      <c r="G384" s="159"/>
      <c r="H384" s="159"/>
      <c r="I384" s="159"/>
      <c r="J384" s="159"/>
      <c r="K384" s="183"/>
      <c r="L384" s="19">
        <v>382</v>
      </c>
      <c r="M384" s="19">
        <v>8000</v>
      </c>
      <c r="N384" s="14"/>
    </row>
    <row r="385" spans="4:14" ht="14.45" customHeight="1">
      <c r="D385" s="17">
        <v>384</v>
      </c>
      <c r="E385" s="118">
        <f t="shared" si="8"/>
        <v>238080</v>
      </c>
      <c r="F385" s="12"/>
      <c r="G385" s="159"/>
      <c r="H385" s="159"/>
      <c r="I385" s="159"/>
      <c r="J385" s="159"/>
      <c r="K385" s="183"/>
      <c r="L385" s="19">
        <v>383</v>
      </c>
      <c r="M385" s="19">
        <v>8000</v>
      </c>
      <c r="N385" s="14"/>
    </row>
    <row r="386" spans="4:14" ht="14.45" customHeight="1">
      <c r="D386" s="17">
        <v>385</v>
      </c>
      <c r="E386" s="118">
        <f t="shared" si="8"/>
        <v>238700</v>
      </c>
      <c r="F386" s="12"/>
      <c r="G386" s="159"/>
      <c r="H386" s="159"/>
      <c r="I386" s="159"/>
      <c r="J386" s="159"/>
      <c r="K386" s="183"/>
      <c r="L386" s="19">
        <v>384</v>
      </c>
      <c r="M386" s="19">
        <v>8000</v>
      </c>
      <c r="N386" s="14"/>
    </row>
    <row r="387" spans="4:14" ht="14.45" customHeight="1">
      <c r="D387" s="17">
        <v>386</v>
      </c>
      <c r="E387" s="118">
        <f t="shared" si="8"/>
        <v>239320</v>
      </c>
      <c r="F387" s="12"/>
      <c r="G387" s="159"/>
      <c r="H387" s="159"/>
      <c r="I387" s="159"/>
      <c r="J387" s="159"/>
      <c r="K387" s="183"/>
      <c r="L387" s="19">
        <v>385</v>
      </c>
      <c r="M387" s="19">
        <v>8000</v>
      </c>
      <c r="N387" s="14"/>
    </row>
    <row r="388" spans="4:14" ht="14.45" customHeight="1">
      <c r="D388" s="17">
        <v>387</v>
      </c>
      <c r="E388" s="118">
        <f t="shared" si="8"/>
        <v>239940</v>
      </c>
      <c r="F388" s="12"/>
      <c r="G388" s="159"/>
      <c r="H388" s="159"/>
      <c r="I388" s="159"/>
      <c r="J388" s="159"/>
      <c r="K388" s="183"/>
      <c r="L388" s="19">
        <v>386</v>
      </c>
      <c r="M388" s="19">
        <v>8000</v>
      </c>
      <c r="N388" s="14"/>
    </row>
    <row r="389" spans="4:14" ht="14.45" customHeight="1">
      <c r="D389" s="17">
        <v>388</v>
      </c>
      <c r="E389" s="118">
        <f t="shared" si="8"/>
        <v>240560</v>
      </c>
      <c r="F389" s="12"/>
      <c r="G389" s="159"/>
      <c r="H389" s="159"/>
      <c r="I389" s="159"/>
      <c r="J389" s="159"/>
      <c r="K389" s="183"/>
      <c r="L389" s="19">
        <v>387</v>
      </c>
      <c r="M389" s="19">
        <v>8000</v>
      </c>
      <c r="N389" s="14"/>
    </row>
    <row r="390" spans="4:14" ht="14.45" customHeight="1">
      <c r="D390" s="17">
        <v>389</v>
      </c>
      <c r="E390" s="118">
        <f t="shared" si="8"/>
        <v>241180</v>
      </c>
      <c r="F390" s="12"/>
      <c r="G390" s="159"/>
      <c r="H390" s="159"/>
      <c r="I390" s="159"/>
      <c r="J390" s="159"/>
      <c r="K390" s="183"/>
      <c r="L390" s="19">
        <v>388</v>
      </c>
      <c r="M390" s="19">
        <v>8000</v>
      </c>
      <c r="N390" s="14"/>
    </row>
    <row r="391" spans="4:14" ht="14.45" customHeight="1">
      <c r="D391" s="17">
        <v>390</v>
      </c>
      <c r="E391" s="118">
        <f t="shared" si="8"/>
        <v>241800</v>
      </c>
      <c r="F391" s="12"/>
      <c r="G391" s="159"/>
      <c r="H391" s="159"/>
      <c r="I391" s="159"/>
      <c r="J391" s="159"/>
      <c r="K391" s="183"/>
      <c r="L391" s="19">
        <v>389</v>
      </c>
      <c r="M391" s="19">
        <v>8000</v>
      </c>
      <c r="N391" s="14"/>
    </row>
    <row r="392" spans="4:14" ht="14.45" customHeight="1">
      <c r="D392" s="17">
        <v>391</v>
      </c>
      <c r="E392" s="118">
        <f t="shared" si="8"/>
        <v>242420</v>
      </c>
      <c r="F392" s="12"/>
      <c r="G392" s="159"/>
      <c r="H392" s="159"/>
      <c r="I392" s="159"/>
      <c r="J392" s="159"/>
      <c r="K392" s="183"/>
      <c r="L392" s="19">
        <v>390</v>
      </c>
      <c r="M392" s="19">
        <v>8000</v>
      </c>
      <c r="N392" s="14"/>
    </row>
    <row r="393" spans="4:14" ht="14.45" customHeight="1">
      <c r="D393" s="17">
        <v>392</v>
      </c>
      <c r="E393" s="118">
        <f t="shared" si="8"/>
        <v>243040</v>
      </c>
      <c r="F393" s="12"/>
      <c r="G393" s="159"/>
      <c r="H393" s="159"/>
      <c r="I393" s="159"/>
      <c r="J393" s="159"/>
      <c r="K393" s="183"/>
      <c r="L393" s="19">
        <v>391</v>
      </c>
      <c r="M393" s="19">
        <v>8000</v>
      </c>
      <c r="N393" s="14"/>
    </row>
    <row r="394" spans="4:14" ht="14.45" customHeight="1">
      <c r="D394" s="17">
        <v>393</v>
      </c>
      <c r="E394" s="118">
        <f t="shared" si="8"/>
        <v>243660</v>
      </c>
      <c r="F394" s="12"/>
      <c r="G394" s="159"/>
      <c r="H394" s="159"/>
      <c r="I394" s="159"/>
      <c r="J394" s="159"/>
      <c r="K394" s="183"/>
      <c r="L394" s="19">
        <v>392</v>
      </c>
      <c r="M394" s="19">
        <v>8000</v>
      </c>
      <c r="N394" s="14"/>
    </row>
    <row r="395" spans="4:14" ht="14.45" customHeight="1">
      <c r="D395" s="17">
        <v>394</v>
      </c>
      <c r="E395" s="118">
        <f t="shared" si="8"/>
        <v>244280</v>
      </c>
      <c r="F395" s="12"/>
      <c r="G395" s="159"/>
      <c r="H395" s="159"/>
      <c r="I395" s="159"/>
      <c r="J395" s="159"/>
      <c r="K395" s="183"/>
      <c r="L395" s="19">
        <v>393</v>
      </c>
      <c r="M395" s="19">
        <v>8000</v>
      </c>
      <c r="N395" s="14"/>
    </row>
    <row r="396" spans="4:14" ht="14.45" customHeight="1">
      <c r="D396" s="17">
        <v>395</v>
      </c>
      <c r="E396" s="118">
        <f t="shared" si="8"/>
        <v>244900</v>
      </c>
      <c r="F396" s="12"/>
      <c r="G396" s="159"/>
      <c r="H396" s="159"/>
      <c r="I396" s="159"/>
      <c r="J396" s="159"/>
      <c r="K396" s="183"/>
      <c r="L396" s="19">
        <v>394</v>
      </c>
      <c r="M396" s="19">
        <v>8000</v>
      </c>
      <c r="N396" s="14"/>
    </row>
    <row r="397" spans="4:14" ht="14.45" customHeight="1">
      <c r="D397" s="17">
        <v>396</v>
      </c>
      <c r="E397" s="118">
        <f t="shared" si="8"/>
        <v>245520</v>
      </c>
      <c r="F397" s="12"/>
      <c r="G397" s="159"/>
      <c r="H397" s="159"/>
      <c r="I397" s="159"/>
      <c r="J397" s="159"/>
      <c r="K397" s="183"/>
      <c r="L397" s="19">
        <v>395</v>
      </c>
      <c r="M397" s="19">
        <v>8000</v>
      </c>
      <c r="N397" s="14"/>
    </row>
    <row r="398" spans="4:14" ht="14.45" customHeight="1">
      <c r="D398" s="17">
        <v>397</v>
      </c>
      <c r="E398" s="118">
        <f t="shared" si="8"/>
        <v>246140</v>
      </c>
      <c r="F398" s="12"/>
      <c r="G398" s="159"/>
      <c r="H398" s="159"/>
      <c r="I398" s="159"/>
      <c r="J398" s="159"/>
      <c r="K398" s="183"/>
      <c r="L398" s="19">
        <v>396</v>
      </c>
      <c r="M398" s="19">
        <v>8000</v>
      </c>
      <c r="N398" s="14"/>
    </row>
    <row r="399" spans="4:14" ht="14.45" customHeight="1">
      <c r="D399" s="17">
        <v>398</v>
      </c>
      <c r="E399" s="118">
        <f t="shared" si="8"/>
        <v>246760</v>
      </c>
      <c r="F399" s="12"/>
      <c r="G399" s="159"/>
      <c r="H399" s="159"/>
      <c r="I399" s="159"/>
      <c r="J399" s="159"/>
      <c r="K399" s="183"/>
      <c r="L399" s="19">
        <v>397</v>
      </c>
      <c r="M399" s="19">
        <v>8000</v>
      </c>
      <c r="N399" s="14"/>
    </row>
    <row r="400" spans="4:14" ht="14.45" customHeight="1">
      <c r="D400" s="17">
        <v>399</v>
      </c>
      <c r="E400" s="118">
        <f t="shared" si="8"/>
        <v>247380</v>
      </c>
      <c r="F400" s="12"/>
      <c r="G400" s="159"/>
      <c r="H400" s="159"/>
      <c r="I400" s="159"/>
      <c r="J400" s="159"/>
      <c r="K400" s="183"/>
      <c r="L400" s="19">
        <v>398</v>
      </c>
      <c r="M400" s="19">
        <v>8000</v>
      </c>
      <c r="N400" s="14"/>
    </row>
    <row r="401" spans="4:14" ht="14.45" customHeight="1">
      <c r="D401" s="17">
        <v>400</v>
      </c>
      <c r="E401" s="118">
        <f t="shared" si="8"/>
        <v>248000</v>
      </c>
      <c r="F401" s="12"/>
      <c r="G401" s="159"/>
      <c r="H401" s="159"/>
      <c r="I401" s="159"/>
      <c r="J401" s="159"/>
      <c r="K401" s="183"/>
      <c r="L401" s="19">
        <v>399</v>
      </c>
      <c r="M401" s="19">
        <v>8000</v>
      </c>
      <c r="N401" s="14"/>
    </row>
    <row r="402" spans="4:14" ht="14.45" customHeight="1">
      <c r="D402" s="17">
        <v>401</v>
      </c>
      <c r="E402" s="118">
        <f t="shared" si="8"/>
        <v>248620</v>
      </c>
      <c r="F402" s="12"/>
      <c r="G402" s="159"/>
      <c r="H402" s="159"/>
      <c r="I402" s="159"/>
      <c r="J402" s="159"/>
      <c r="K402" s="183"/>
      <c r="L402" s="19">
        <v>400</v>
      </c>
      <c r="M402" s="184" t="s">
        <v>84</v>
      </c>
      <c r="N402" s="14"/>
    </row>
    <row r="403" spans="4:14" ht="14.45" customHeight="1">
      <c r="D403" s="17">
        <v>402</v>
      </c>
      <c r="E403" s="118">
        <f t="shared" si="8"/>
        <v>249240</v>
      </c>
      <c r="F403" s="12"/>
      <c r="G403" s="159"/>
      <c r="H403" s="159"/>
      <c r="I403" s="159"/>
      <c r="J403" s="159"/>
      <c r="K403" s="183"/>
      <c r="L403" s="19">
        <v>401</v>
      </c>
      <c r="M403" s="184" t="s">
        <v>84</v>
      </c>
      <c r="N403" s="14"/>
    </row>
    <row r="404" spans="4:14" ht="14.45" customHeight="1">
      <c r="D404" s="17">
        <v>403</v>
      </c>
      <c r="E404" s="118">
        <f t="shared" si="8"/>
        <v>249860</v>
      </c>
      <c r="F404" s="12"/>
      <c r="G404" s="159"/>
      <c r="H404" s="159"/>
      <c r="I404" s="159"/>
      <c r="J404" s="159"/>
      <c r="K404" s="183"/>
      <c r="L404" s="19">
        <v>402</v>
      </c>
      <c r="M404" s="184" t="s">
        <v>84</v>
      </c>
      <c r="N404" s="14"/>
    </row>
    <row r="405" spans="4:14" ht="14.45" customHeight="1">
      <c r="D405" s="17">
        <v>404</v>
      </c>
      <c r="E405" s="118">
        <f t="shared" si="8"/>
        <v>250480</v>
      </c>
      <c r="F405" s="12"/>
      <c r="G405" s="159"/>
      <c r="H405" s="159"/>
      <c r="I405" s="159"/>
      <c r="J405" s="159"/>
      <c r="K405" s="183"/>
      <c r="L405" s="19">
        <v>403</v>
      </c>
      <c r="M405" s="184" t="s">
        <v>84</v>
      </c>
      <c r="N405" s="14"/>
    </row>
    <row r="406" spans="4:14" ht="14.45" customHeight="1">
      <c r="D406" s="17">
        <v>405</v>
      </c>
      <c r="E406" s="118">
        <f t="shared" si="8"/>
        <v>251100</v>
      </c>
      <c r="F406" s="12"/>
      <c r="G406" s="159"/>
      <c r="H406" s="159"/>
      <c r="I406" s="159"/>
      <c r="J406" s="159"/>
      <c r="K406" s="183"/>
      <c r="L406" s="19">
        <v>404</v>
      </c>
      <c r="M406" s="184" t="s">
        <v>84</v>
      </c>
      <c r="N406" s="14"/>
    </row>
    <row r="407" spans="4:14" ht="14.45" customHeight="1">
      <c r="D407" s="17">
        <v>406</v>
      </c>
      <c r="E407" s="118">
        <f t="shared" si="8"/>
        <v>251720</v>
      </c>
      <c r="F407" s="12"/>
      <c r="G407" s="159"/>
      <c r="H407" s="159"/>
      <c r="I407" s="159"/>
      <c r="J407" s="159"/>
      <c r="K407" s="183"/>
      <c r="L407" s="19">
        <v>405</v>
      </c>
      <c r="M407" s="184" t="s">
        <v>84</v>
      </c>
      <c r="N407" s="14"/>
    </row>
    <row r="408" spans="4:14" ht="14.45" customHeight="1">
      <c r="D408" s="17">
        <v>407</v>
      </c>
      <c r="E408" s="118">
        <f t="shared" si="8"/>
        <v>252340</v>
      </c>
      <c r="F408" s="12"/>
      <c r="G408" s="159"/>
      <c r="H408" s="159"/>
      <c r="I408" s="159"/>
      <c r="J408" s="159"/>
      <c r="K408" s="183"/>
      <c r="L408" s="19">
        <v>406</v>
      </c>
      <c r="M408" s="184" t="s">
        <v>84</v>
      </c>
      <c r="N408" s="14"/>
    </row>
    <row r="409" spans="4:14" ht="14.45" customHeight="1">
      <c r="D409" s="17">
        <v>408</v>
      </c>
      <c r="E409" s="118">
        <f t="shared" si="8"/>
        <v>252960</v>
      </c>
      <c r="F409" s="12"/>
      <c r="G409" s="159"/>
      <c r="H409" s="159"/>
      <c r="I409" s="159"/>
      <c r="J409" s="159"/>
      <c r="K409" s="183"/>
      <c r="L409" s="19">
        <v>407</v>
      </c>
      <c r="M409" s="184" t="s">
        <v>84</v>
      </c>
      <c r="N409" s="14"/>
    </row>
    <row r="410" spans="4:14" ht="14.45" customHeight="1">
      <c r="D410" s="17">
        <v>409</v>
      </c>
      <c r="E410" s="118">
        <f t="shared" si="8"/>
        <v>253580</v>
      </c>
      <c r="F410" s="12"/>
      <c r="G410" s="159"/>
      <c r="H410" s="159"/>
      <c r="I410" s="159"/>
      <c r="J410" s="159"/>
      <c r="K410" s="183"/>
      <c r="L410" s="19">
        <v>408</v>
      </c>
      <c r="M410" s="184" t="s">
        <v>84</v>
      </c>
      <c r="N410" s="14"/>
    </row>
    <row r="411" spans="4:14" ht="14.45" customHeight="1">
      <c r="D411" s="17">
        <v>410</v>
      </c>
      <c r="E411" s="118">
        <f t="shared" si="8"/>
        <v>254200</v>
      </c>
      <c r="F411" s="12"/>
      <c r="G411" s="159"/>
      <c r="H411" s="159"/>
      <c r="I411" s="159"/>
      <c r="J411" s="159"/>
      <c r="K411" s="183"/>
      <c r="L411" s="19">
        <v>409</v>
      </c>
      <c r="M411" s="184" t="s">
        <v>84</v>
      </c>
      <c r="N411" s="14"/>
    </row>
    <row r="412" spans="4:14" ht="14.45" customHeight="1">
      <c r="D412" s="17">
        <v>411</v>
      </c>
      <c r="E412" s="118">
        <f t="shared" si="8"/>
        <v>254820</v>
      </c>
      <c r="F412" s="12"/>
      <c r="G412" s="159"/>
      <c r="H412" s="159"/>
      <c r="I412" s="159"/>
      <c r="J412" s="159"/>
      <c r="K412" s="183"/>
      <c r="L412" s="19">
        <v>410</v>
      </c>
      <c r="M412" s="184" t="s">
        <v>84</v>
      </c>
      <c r="N412" s="14"/>
    </row>
    <row r="413" spans="4:14" ht="14.45" customHeight="1">
      <c r="D413" s="17">
        <v>412</v>
      </c>
      <c r="E413" s="118">
        <f t="shared" si="8"/>
        <v>255440</v>
      </c>
      <c r="F413" s="12"/>
      <c r="G413" s="159"/>
      <c r="H413" s="159"/>
      <c r="I413" s="159"/>
      <c r="J413" s="159"/>
      <c r="K413" s="183"/>
      <c r="L413" s="19">
        <v>411</v>
      </c>
      <c r="M413" s="184" t="s">
        <v>84</v>
      </c>
      <c r="N413" s="14"/>
    </row>
    <row r="414" spans="4:14" ht="14.45" customHeight="1">
      <c r="D414" s="17">
        <v>413</v>
      </c>
      <c r="E414" s="118">
        <f t="shared" si="8"/>
        <v>256060</v>
      </c>
      <c r="F414" s="12"/>
      <c r="G414" s="159"/>
      <c r="H414" s="159"/>
      <c r="I414" s="159"/>
      <c r="J414" s="159"/>
      <c r="K414" s="183"/>
      <c r="L414" s="19">
        <v>412</v>
      </c>
      <c r="M414" s="184" t="s">
        <v>84</v>
      </c>
      <c r="N414" s="14"/>
    </row>
    <row r="415" spans="4:14" ht="14.45" customHeight="1">
      <c r="D415" s="17">
        <v>414</v>
      </c>
      <c r="E415" s="118">
        <f t="shared" si="8"/>
        <v>256680</v>
      </c>
      <c r="F415" s="12"/>
      <c r="G415" s="159"/>
      <c r="H415" s="159"/>
      <c r="I415" s="159"/>
      <c r="J415" s="159"/>
      <c r="K415" s="183"/>
      <c r="L415" s="19">
        <v>413</v>
      </c>
      <c r="M415" s="184" t="s">
        <v>84</v>
      </c>
      <c r="N415" s="14"/>
    </row>
    <row r="416" spans="4:14" ht="14.45" customHeight="1">
      <c r="D416" s="17">
        <v>415</v>
      </c>
      <c r="E416" s="118">
        <f t="shared" si="8"/>
        <v>257300</v>
      </c>
      <c r="F416" s="12"/>
      <c r="G416" s="159"/>
      <c r="H416" s="159"/>
      <c r="I416" s="159"/>
      <c r="J416" s="159"/>
      <c r="K416" s="183"/>
      <c r="L416" s="19">
        <v>414</v>
      </c>
      <c r="M416" s="184" t="s">
        <v>84</v>
      </c>
      <c r="N416" s="14"/>
    </row>
    <row r="417" spans="4:13" ht="14.45" customHeight="1">
      <c r="D417" s="17">
        <v>416</v>
      </c>
      <c r="E417" s="118">
        <f t="shared" si="8"/>
        <v>257920</v>
      </c>
      <c r="F417" s="12"/>
      <c r="G417" s="159"/>
      <c r="H417" s="159"/>
      <c r="I417" s="159"/>
      <c r="J417" s="159"/>
      <c r="K417" s="183"/>
      <c r="L417" s="19">
        <v>415</v>
      </c>
      <c r="M417" s="184" t="s">
        <v>84</v>
      </c>
    </row>
    <row r="418" spans="4:13" ht="14.45" customHeight="1">
      <c r="D418" s="17">
        <v>417</v>
      </c>
      <c r="E418" s="118">
        <f t="shared" si="8"/>
        <v>258540</v>
      </c>
      <c r="F418" s="12"/>
      <c r="G418" s="159"/>
      <c r="H418" s="159"/>
      <c r="I418" s="159"/>
      <c r="J418" s="159"/>
      <c r="K418" s="183"/>
      <c r="L418" s="19">
        <v>416</v>
      </c>
      <c r="M418" s="184" t="s">
        <v>84</v>
      </c>
    </row>
    <row r="419" spans="4:13" ht="14.45" customHeight="1">
      <c r="D419" s="17">
        <v>418</v>
      </c>
      <c r="E419" s="118">
        <f t="shared" si="8"/>
        <v>259160</v>
      </c>
      <c r="F419" s="12"/>
      <c r="G419" s="159"/>
      <c r="H419" s="159"/>
      <c r="I419" s="159"/>
      <c r="J419" s="159"/>
      <c r="K419" s="183"/>
      <c r="L419" s="19">
        <v>417</v>
      </c>
      <c r="M419" s="184" t="s">
        <v>84</v>
      </c>
    </row>
    <row r="420" spans="4:13" ht="14.45" customHeight="1">
      <c r="D420" s="17">
        <v>419</v>
      </c>
      <c r="E420" s="118">
        <f t="shared" si="8"/>
        <v>259780</v>
      </c>
      <c r="F420" s="12"/>
      <c r="G420" s="159"/>
      <c r="H420" s="159"/>
      <c r="I420" s="159"/>
      <c r="J420" s="159"/>
      <c r="K420" s="183"/>
      <c r="L420" s="19">
        <v>418</v>
      </c>
      <c r="M420" s="184" t="s">
        <v>84</v>
      </c>
    </row>
    <row r="421" spans="4:13" ht="14.45" customHeight="1">
      <c r="D421" s="17">
        <v>420</v>
      </c>
      <c r="E421" s="118">
        <f t="shared" si="8"/>
        <v>260400</v>
      </c>
      <c r="F421" s="12"/>
      <c r="G421" s="159"/>
      <c r="H421" s="159"/>
      <c r="I421" s="159"/>
      <c r="J421" s="159"/>
      <c r="K421" s="183"/>
      <c r="L421" s="19">
        <v>419</v>
      </c>
      <c r="M421" s="184" t="s">
        <v>84</v>
      </c>
    </row>
    <row r="422" spans="4:13" ht="14.45" customHeight="1">
      <c r="D422" s="17">
        <v>421</v>
      </c>
      <c r="E422" s="118">
        <f t="shared" si="8"/>
        <v>261020</v>
      </c>
      <c r="F422" s="12"/>
      <c r="G422" s="159"/>
      <c r="H422" s="159"/>
      <c r="I422" s="159"/>
      <c r="J422" s="159"/>
      <c r="K422" s="183"/>
    </row>
    <row r="423" spans="4:13" ht="14.45" customHeight="1">
      <c r="D423" s="17">
        <v>422</v>
      </c>
      <c r="E423" s="118">
        <f t="shared" si="8"/>
        <v>261640</v>
      </c>
      <c r="F423" s="12"/>
      <c r="G423" s="159"/>
      <c r="H423" s="159"/>
      <c r="I423" s="159"/>
      <c r="J423" s="159"/>
      <c r="K423" s="183"/>
    </row>
    <row r="424" spans="4:13" ht="14.45" customHeight="1">
      <c r="D424" s="17">
        <v>423</v>
      </c>
      <c r="E424" s="118">
        <f t="shared" si="8"/>
        <v>262260</v>
      </c>
      <c r="F424" s="12"/>
      <c r="G424" s="159"/>
      <c r="H424" s="159"/>
      <c r="I424" s="159"/>
      <c r="J424" s="159"/>
      <c r="K424" s="183"/>
    </row>
    <row r="425" spans="4:13" ht="14.45" customHeight="1">
      <c r="D425" s="17">
        <v>424</v>
      </c>
      <c r="E425" s="118">
        <f t="shared" si="8"/>
        <v>262880</v>
      </c>
      <c r="F425" s="12"/>
      <c r="G425" s="159"/>
      <c r="H425" s="159"/>
      <c r="I425" s="159"/>
      <c r="J425" s="159"/>
      <c r="K425" s="183"/>
    </row>
    <row r="426" spans="4:13" ht="14.45" customHeight="1">
      <c r="D426" s="17">
        <v>425</v>
      </c>
      <c r="E426" s="118">
        <f t="shared" si="8"/>
        <v>263500</v>
      </c>
      <c r="F426" s="12"/>
      <c r="G426" s="159"/>
      <c r="H426" s="159"/>
      <c r="I426" s="159"/>
      <c r="J426" s="159"/>
      <c r="K426" s="183"/>
    </row>
    <row r="427" spans="4:13" ht="14.45" customHeight="1">
      <c r="D427" s="17">
        <v>426</v>
      </c>
      <c r="E427" s="118">
        <f t="shared" si="8"/>
        <v>264120</v>
      </c>
      <c r="F427" s="12"/>
      <c r="G427" s="159"/>
      <c r="H427" s="159"/>
      <c r="I427" s="159"/>
      <c r="J427" s="159"/>
      <c r="K427" s="183"/>
    </row>
    <row r="428" spans="4:13" ht="14.45" customHeight="1">
      <c r="D428" s="17">
        <v>427</v>
      </c>
      <c r="E428" s="118">
        <f t="shared" si="8"/>
        <v>264740</v>
      </c>
      <c r="F428" s="12"/>
      <c r="G428" s="159"/>
      <c r="H428" s="159"/>
      <c r="I428" s="159"/>
      <c r="J428" s="159"/>
      <c r="K428" s="183"/>
    </row>
    <row r="429" spans="4:13" ht="14.45" customHeight="1">
      <c r="D429" s="17">
        <v>428</v>
      </c>
      <c r="E429" s="118">
        <f t="shared" si="8"/>
        <v>265360</v>
      </c>
      <c r="F429" s="12"/>
      <c r="G429" s="159"/>
      <c r="H429" s="159"/>
      <c r="I429" s="159"/>
      <c r="J429" s="159"/>
      <c r="K429" s="183"/>
    </row>
    <row r="430" spans="4:13" ht="14.45" customHeight="1">
      <c r="D430" s="17">
        <v>429</v>
      </c>
      <c r="E430" s="118">
        <f t="shared" ref="E430:E493" si="9">D430*620</f>
        <v>265980</v>
      </c>
      <c r="F430" s="12"/>
      <c r="G430" s="159"/>
      <c r="H430" s="159"/>
      <c r="I430" s="159"/>
      <c r="J430" s="159"/>
      <c r="K430" s="183"/>
    </row>
    <row r="431" spans="4:13" ht="14.45" customHeight="1">
      <c r="D431" s="17">
        <v>430</v>
      </c>
      <c r="E431" s="118">
        <f t="shared" si="9"/>
        <v>266600</v>
      </c>
      <c r="F431" s="12"/>
      <c r="G431" s="159"/>
      <c r="H431" s="159"/>
      <c r="I431" s="159"/>
      <c r="J431" s="159"/>
      <c r="K431" s="183"/>
    </row>
    <row r="432" spans="4:13" ht="14.45" customHeight="1">
      <c r="D432" s="17">
        <v>431</v>
      </c>
      <c r="E432" s="118">
        <f t="shared" si="9"/>
        <v>267220</v>
      </c>
      <c r="F432" s="12"/>
      <c r="G432" s="159"/>
      <c r="H432" s="159"/>
      <c r="I432" s="159"/>
      <c r="J432" s="159"/>
      <c r="K432" s="183"/>
    </row>
    <row r="433" spans="4:11" ht="14.45" customHeight="1">
      <c r="D433" s="17">
        <v>432</v>
      </c>
      <c r="E433" s="118">
        <f t="shared" si="9"/>
        <v>267840</v>
      </c>
      <c r="F433" s="12"/>
      <c r="G433" s="159"/>
      <c r="H433" s="159"/>
      <c r="I433" s="159"/>
      <c r="J433" s="159"/>
      <c r="K433" s="183"/>
    </row>
    <row r="434" spans="4:11" ht="14.45" customHeight="1">
      <c r="D434" s="17">
        <v>433</v>
      </c>
      <c r="E434" s="118">
        <f t="shared" si="9"/>
        <v>268460</v>
      </c>
      <c r="F434" s="12"/>
      <c r="G434" s="159"/>
      <c r="H434" s="159"/>
      <c r="I434" s="159"/>
      <c r="J434" s="159"/>
      <c r="K434" s="183"/>
    </row>
    <row r="435" spans="4:11" ht="14.45" customHeight="1">
      <c r="D435" s="17">
        <v>434</v>
      </c>
      <c r="E435" s="118">
        <f t="shared" si="9"/>
        <v>269080</v>
      </c>
      <c r="F435" s="12"/>
      <c r="G435" s="159"/>
      <c r="H435" s="159"/>
      <c r="I435" s="159"/>
      <c r="J435" s="159"/>
      <c r="K435" s="183"/>
    </row>
    <row r="436" spans="4:11" ht="14.45" customHeight="1">
      <c r="D436" s="17">
        <v>435</v>
      </c>
      <c r="E436" s="118">
        <f t="shared" si="9"/>
        <v>269700</v>
      </c>
      <c r="F436" s="12"/>
      <c r="G436" s="159"/>
      <c r="H436" s="159"/>
      <c r="I436" s="159"/>
      <c r="J436" s="159"/>
      <c r="K436" s="183"/>
    </row>
    <row r="437" spans="4:11" ht="14.45" customHeight="1">
      <c r="D437" s="17">
        <v>436</v>
      </c>
      <c r="E437" s="118">
        <f t="shared" si="9"/>
        <v>270320</v>
      </c>
      <c r="F437" s="12"/>
      <c r="G437" s="159"/>
      <c r="H437" s="159"/>
      <c r="I437" s="159"/>
      <c r="J437" s="159"/>
      <c r="K437" s="183"/>
    </row>
    <row r="438" spans="4:11" ht="14.45" customHeight="1">
      <c r="D438" s="17">
        <v>437</v>
      </c>
      <c r="E438" s="118">
        <f t="shared" si="9"/>
        <v>270940</v>
      </c>
      <c r="F438" s="12"/>
      <c r="G438" s="159"/>
      <c r="H438" s="159"/>
      <c r="I438" s="159"/>
      <c r="J438" s="159"/>
      <c r="K438" s="183"/>
    </row>
    <row r="439" spans="4:11" ht="14.45" customHeight="1">
      <c r="D439" s="17">
        <v>438</v>
      </c>
      <c r="E439" s="118">
        <f t="shared" si="9"/>
        <v>271560</v>
      </c>
      <c r="F439" s="12"/>
      <c r="G439" s="159"/>
      <c r="H439" s="159"/>
      <c r="I439" s="159"/>
      <c r="J439" s="159"/>
      <c r="K439" s="183"/>
    </row>
    <row r="440" spans="4:11" ht="14.45" customHeight="1">
      <c r="D440" s="17">
        <v>439</v>
      </c>
      <c r="E440" s="118">
        <f t="shared" si="9"/>
        <v>272180</v>
      </c>
      <c r="F440" s="12"/>
      <c r="G440" s="159"/>
      <c r="H440" s="159"/>
      <c r="I440" s="159"/>
      <c r="J440" s="159"/>
      <c r="K440" s="183"/>
    </row>
    <row r="441" spans="4:11" ht="14.45" customHeight="1">
      <c r="D441" s="17">
        <v>440</v>
      </c>
      <c r="E441" s="118">
        <f t="shared" si="9"/>
        <v>272800</v>
      </c>
      <c r="F441" s="12"/>
      <c r="G441" s="159"/>
      <c r="H441" s="159"/>
      <c r="I441" s="159"/>
      <c r="J441" s="159"/>
      <c r="K441" s="183"/>
    </row>
    <row r="442" spans="4:11" ht="14.45" customHeight="1">
      <c r="D442" s="17">
        <v>441</v>
      </c>
      <c r="E442" s="118">
        <f t="shared" si="9"/>
        <v>273420</v>
      </c>
      <c r="F442" s="12"/>
      <c r="G442" s="159"/>
      <c r="H442" s="159"/>
      <c r="I442" s="159"/>
      <c r="J442" s="159"/>
      <c r="K442" s="183"/>
    </row>
    <row r="443" spans="4:11" ht="14.45" customHeight="1">
      <c r="D443" s="17">
        <v>442</v>
      </c>
      <c r="E443" s="118">
        <f t="shared" si="9"/>
        <v>274040</v>
      </c>
      <c r="F443" s="12"/>
      <c r="G443" s="159"/>
      <c r="H443" s="159"/>
      <c r="I443" s="159"/>
      <c r="J443" s="159"/>
      <c r="K443" s="183"/>
    </row>
    <row r="444" spans="4:11" ht="14.45" customHeight="1">
      <c r="D444" s="17">
        <v>443</v>
      </c>
      <c r="E444" s="118">
        <f t="shared" si="9"/>
        <v>274660</v>
      </c>
      <c r="F444" s="12"/>
      <c r="G444" s="159"/>
      <c r="H444" s="159"/>
      <c r="I444" s="159"/>
      <c r="J444" s="159"/>
      <c r="K444" s="183"/>
    </row>
    <row r="445" spans="4:11" ht="14.45" customHeight="1">
      <c r="D445" s="17">
        <v>444</v>
      </c>
      <c r="E445" s="118">
        <f t="shared" si="9"/>
        <v>275280</v>
      </c>
      <c r="F445" s="12"/>
      <c r="G445" s="159"/>
      <c r="H445" s="159"/>
      <c r="I445" s="159"/>
      <c r="J445" s="159"/>
      <c r="K445" s="183"/>
    </row>
    <row r="446" spans="4:11" ht="14.45" customHeight="1">
      <c r="D446" s="17">
        <v>445</v>
      </c>
      <c r="E446" s="118">
        <f t="shared" si="9"/>
        <v>275900</v>
      </c>
      <c r="F446" s="12"/>
      <c r="G446" s="159"/>
      <c r="H446" s="159"/>
      <c r="I446" s="159"/>
      <c r="J446" s="159"/>
      <c r="K446" s="183"/>
    </row>
    <row r="447" spans="4:11" ht="14.45" customHeight="1">
      <c r="D447" s="17">
        <v>446</v>
      </c>
      <c r="E447" s="118">
        <f t="shared" si="9"/>
        <v>276520</v>
      </c>
      <c r="F447" s="12"/>
      <c r="G447" s="159"/>
      <c r="H447" s="159"/>
      <c r="I447" s="159"/>
      <c r="J447" s="159"/>
      <c r="K447" s="183"/>
    </row>
    <row r="448" spans="4:11" ht="14.45" customHeight="1">
      <c r="D448" s="17">
        <v>447</v>
      </c>
      <c r="E448" s="118">
        <f t="shared" si="9"/>
        <v>277140</v>
      </c>
      <c r="F448" s="12"/>
      <c r="G448" s="159"/>
      <c r="H448" s="159"/>
      <c r="I448" s="159"/>
      <c r="J448" s="159"/>
      <c r="K448" s="183"/>
    </row>
    <row r="449" spans="4:11" ht="14.45" customHeight="1">
      <c r="D449" s="17">
        <v>448</v>
      </c>
      <c r="E449" s="118">
        <f t="shared" si="9"/>
        <v>277760</v>
      </c>
      <c r="F449" s="12"/>
      <c r="G449" s="159"/>
      <c r="H449" s="159"/>
      <c r="I449" s="159"/>
      <c r="J449" s="159"/>
      <c r="K449" s="183"/>
    </row>
    <row r="450" spans="4:11" ht="14.45" customHeight="1">
      <c r="D450" s="17">
        <v>449</v>
      </c>
      <c r="E450" s="118">
        <f t="shared" si="9"/>
        <v>278380</v>
      </c>
      <c r="F450" s="12"/>
      <c r="G450" s="159"/>
      <c r="H450" s="159"/>
      <c r="I450" s="159"/>
      <c r="J450" s="159"/>
      <c r="K450" s="183"/>
    </row>
    <row r="451" spans="4:11" ht="14.45" customHeight="1">
      <c r="D451" s="17">
        <v>450</v>
      </c>
      <c r="E451" s="118">
        <f t="shared" si="9"/>
        <v>279000</v>
      </c>
      <c r="F451" s="12"/>
      <c r="G451" s="159"/>
      <c r="H451" s="159"/>
      <c r="I451" s="159"/>
      <c r="J451" s="159"/>
      <c r="K451" s="183"/>
    </row>
    <row r="452" spans="4:11" ht="14.45" customHeight="1">
      <c r="D452" s="17">
        <v>451</v>
      </c>
      <c r="E452" s="118">
        <f t="shared" si="9"/>
        <v>279620</v>
      </c>
      <c r="F452" s="12"/>
      <c r="G452" s="159"/>
      <c r="H452" s="159"/>
      <c r="I452" s="159"/>
      <c r="J452" s="159"/>
      <c r="K452" s="183"/>
    </row>
    <row r="453" spans="4:11" ht="14.45" customHeight="1">
      <c r="D453" s="17">
        <v>452</v>
      </c>
      <c r="E453" s="118">
        <f t="shared" si="9"/>
        <v>280240</v>
      </c>
      <c r="F453" s="12"/>
      <c r="G453" s="159"/>
      <c r="H453" s="159"/>
      <c r="I453" s="159"/>
      <c r="J453" s="159"/>
      <c r="K453" s="183"/>
    </row>
    <row r="454" spans="4:11" ht="14.45" customHeight="1">
      <c r="D454" s="17">
        <v>453</v>
      </c>
      <c r="E454" s="118">
        <f t="shared" si="9"/>
        <v>280860</v>
      </c>
      <c r="F454" s="12"/>
      <c r="G454" s="159"/>
      <c r="H454" s="159"/>
      <c r="I454" s="159"/>
      <c r="J454" s="159"/>
      <c r="K454" s="183"/>
    </row>
    <row r="455" spans="4:11" ht="14.45" customHeight="1">
      <c r="D455" s="17">
        <v>454</v>
      </c>
      <c r="E455" s="118">
        <f t="shared" si="9"/>
        <v>281480</v>
      </c>
      <c r="F455" s="12"/>
      <c r="G455" s="159"/>
      <c r="H455" s="159"/>
      <c r="I455" s="159"/>
      <c r="J455" s="159"/>
      <c r="K455" s="183"/>
    </row>
    <row r="456" spans="4:11" ht="14.45" customHeight="1">
      <c r="D456" s="17">
        <v>455</v>
      </c>
      <c r="E456" s="118">
        <f t="shared" si="9"/>
        <v>282100</v>
      </c>
      <c r="F456" s="12"/>
      <c r="G456" s="159"/>
      <c r="H456" s="159"/>
      <c r="I456" s="159"/>
      <c r="J456" s="159"/>
      <c r="K456" s="183"/>
    </row>
    <row r="457" spans="4:11" ht="14.45" customHeight="1">
      <c r="D457" s="17">
        <v>456</v>
      </c>
      <c r="E457" s="118">
        <f t="shared" si="9"/>
        <v>282720</v>
      </c>
      <c r="F457" s="12"/>
      <c r="G457" s="159"/>
      <c r="H457" s="159"/>
      <c r="I457" s="159"/>
      <c r="J457" s="159"/>
      <c r="K457" s="183"/>
    </row>
    <row r="458" spans="4:11" ht="14.45" customHeight="1">
      <c r="D458" s="17">
        <v>457</v>
      </c>
      <c r="E458" s="118">
        <f t="shared" si="9"/>
        <v>283340</v>
      </c>
      <c r="F458" s="12"/>
      <c r="G458" s="159"/>
      <c r="H458" s="159"/>
      <c r="I458" s="159"/>
      <c r="J458" s="159"/>
      <c r="K458" s="183"/>
    </row>
    <row r="459" spans="4:11" ht="14.45" customHeight="1">
      <c r="D459" s="17">
        <v>458</v>
      </c>
      <c r="E459" s="118">
        <f t="shared" si="9"/>
        <v>283960</v>
      </c>
      <c r="F459" s="12"/>
      <c r="G459" s="159"/>
      <c r="H459" s="159"/>
      <c r="I459" s="159"/>
      <c r="J459" s="159"/>
      <c r="K459" s="183"/>
    </row>
    <row r="460" spans="4:11" ht="14.45" customHeight="1">
      <c r="D460" s="17">
        <v>459</v>
      </c>
      <c r="E460" s="118">
        <f t="shared" si="9"/>
        <v>284580</v>
      </c>
      <c r="F460" s="12"/>
      <c r="G460" s="159"/>
      <c r="H460" s="159"/>
      <c r="I460" s="159"/>
      <c r="J460" s="159"/>
      <c r="K460" s="183"/>
    </row>
    <row r="461" spans="4:11" ht="14.45" customHeight="1">
      <c r="D461" s="17">
        <v>460</v>
      </c>
      <c r="E461" s="118">
        <f t="shared" si="9"/>
        <v>285200</v>
      </c>
      <c r="F461" s="12"/>
      <c r="G461" s="159"/>
      <c r="H461" s="159"/>
      <c r="I461" s="159"/>
      <c r="J461" s="159"/>
      <c r="K461" s="183"/>
    </row>
    <row r="462" spans="4:11" ht="14.45" customHeight="1">
      <c r="D462" s="17">
        <v>461</v>
      </c>
      <c r="E462" s="118">
        <f t="shared" si="9"/>
        <v>285820</v>
      </c>
      <c r="F462" s="12"/>
      <c r="G462" s="159"/>
      <c r="H462" s="159"/>
      <c r="I462" s="159"/>
      <c r="J462" s="159"/>
      <c r="K462" s="183"/>
    </row>
    <row r="463" spans="4:11" ht="14.45" customHeight="1">
      <c r="D463" s="17">
        <v>462</v>
      </c>
      <c r="E463" s="118">
        <f t="shared" si="9"/>
        <v>286440</v>
      </c>
      <c r="F463" s="12"/>
      <c r="G463" s="159"/>
      <c r="H463" s="159"/>
      <c r="I463" s="159"/>
      <c r="J463" s="159"/>
      <c r="K463" s="183"/>
    </row>
    <row r="464" spans="4:11" ht="14.45" customHeight="1">
      <c r="D464" s="17">
        <v>463</v>
      </c>
      <c r="E464" s="118">
        <f t="shared" si="9"/>
        <v>287060</v>
      </c>
      <c r="F464" s="12"/>
      <c r="G464" s="159"/>
      <c r="H464" s="159"/>
      <c r="I464" s="159"/>
      <c r="J464" s="159"/>
      <c r="K464" s="183"/>
    </row>
    <row r="465" spans="4:11" ht="14.45" customHeight="1">
      <c r="D465" s="17">
        <v>464</v>
      </c>
      <c r="E465" s="118">
        <f t="shared" si="9"/>
        <v>287680</v>
      </c>
      <c r="F465" s="12"/>
      <c r="G465" s="159"/>
      <c r="H465" s="159"/>
      <c r="I465" s="159"/>
      <c r="J465" s="159"/>
      <c r="K465" s="183"/>
    </row>
    <row r="466" spans="4:11" ht="14.45" customHeight="1">
      <c r="D466" s="17">
        <v>465</v>
      </c>
      <c r="E466" s="118">
        <f t="shared" si="9"/>
        <v>288300</v>
      </c>
      <c r="F466" s="12"/>
      <c r="G466" s="159"/>
      <c r="H466" s="159"/>
      <c r="I466" s="159"/>
      <c r="J466" s="159"/>
      <c r="K466" s="183"/>
    </row>
    <row r="467" spans="4:11" ht="14.45" customHeight="1">
      <c r="D467" s="17">
        <v>466</v>
      </c>
      <c r="E467" s="118">
        <f t="shared" si="9"/>
        <v>288920</v>
      </c>
      <c r="F467" s="12"/>
      <c r="G467" s="159"/>
      <c r="H467" s="159"/>
      <c r="I467" s="159"/>
      <c r="J467" s="159"/>
      <c r="K467" s="183"/>
    </row>
    <row r="468" spans="4:11" ht="14.45" customHeight="1">
      <c r="D468" s="17">
        <v>467</v>
      </c>
      <c r="E468" s="118">
        <f t="shared" si="9"/>
        <v>289540</v>
      </c>
      <c r="F468" s="12"/>
      <c r="G468" s="159"/>
      <c r="H468" s="159"/>
      <c r="I468" s="159"/>
      <c r="J468" s="159"/>
      <c r="K468" s="183"/>
    </row>
    <row r="469" spans="4:11" ht="14.45" customHeight="1">
      <c r="D469" s="17">
        <v>468</v>
      </c>
      <c r="E469" s="118">
        <f t="shared" si="9"/>
        <v>290160</v>
      </c>
      <c r="F469" s="12"/>
      <c r="G469" s="159"/>
      <c r="H469" s="159"/>
      <c r="I469" s="159"/>
      <c r="J469" s="159"/>
      <c r="K469" s="183"/>
    </row>
    <row r="470" spans="4:11" ht="14.45" customHeight="1">
      <c r="D470" s="17">
        <v>469</v>
      </c>
      <c r="E470" s="118">
        <f t="shared" si="9"/>
        <v>290780</v>
      </c>
      <c r="F470" s="12"/>
      <c r="G470" s="159"/>
      <c r="H470" s="159"/>
      <c r="I470" s="159"/>
      <c r="J470" s="159"/>
      <c r="K470" s="183"/>
    </row>
    <row r="471" spans="4:11" ht="14.45" customHeight="1">
      <c r="D471" s="17">
        <v>470</v>
      </c>
      <c r="E471" s="118">
        <f t="shared" si="9"/>
        <v>291400</v>
      </c>
      <c r="F471" s="12"/>
      <c r="G471" s="159"/>
      <c r="H471" s="159"/>
      <c r="I471" s="159"/>
      <c r="J471" s="159"/>
      <c r="K471" s="183"/>
    </row>
    <row r="472" spans="4:11" ht="14.45" customHeight="1">
      <c r="D472" s="17">
        <v>471</v>
      </c>
      <c r="E472" s="118">
        <f t="shared" si="9"/>
        <v>292020</v>
      </c>
      <c r="F472" s="12"/>
      <c r="G472" s="159"/>
      <c r="H472" s="159"/>
      <c r="I472" s="159"/>
      <c r="J472" s="159"/>
      <c r="K472" s="183"/>
    </row>
    <row r="473" spans="4:11" ht="14.45" customHeight="1">
      <c r="D473" s="17">
        <v>472</v>
      </c>
      <c r="E473" s="118">
        <f t="shared" si="9"/>
        <v>292640</v>
      </c>
      <c r="F473" s="12"/>
      <c r="G473" s="159"/>
      <c r="H473" s="159"/>
      <c r="I473" s="159"/>
      <c r="J473" s="159"/>
      <c r="K473" s="183"/>
    </row>
    <row r="474" spans="4:11" ht="14.45" customHeight="1">
      <c r="D474" s="17">
        <v>473</v>
      </c>
      <c r="E474" s="118">
        <f t="shared" si="9"/>
        <v>293260</v>
      </c>
      <c r="F474" s="12"/>
      <c r="G474" s="159"/>
      <c r="H474" s="159"/>
      <c r="I474" s="159"/>
      <c r="J474" s="159"/>
      <c r="K474" s="183"/>
    </row>
    <row r="475" spans="4:11" ht="14.45" customHeight="1">
      <c r="D475" s="17">
        <v>474</v>
      </c>
      <c r="E475" s="118">
        <f t="shared" si="9"/>
        <v>293880</v>
      </c>
      <c r="F475" s="12"/>
      <c r="G475" s="159"/>
      <c r="H475" s="159"/>
      <c r="I475" s="159"/>
      <c r="J475" s="159"/>
      <c r="K475" s="183"/>
    </row>
    <row r="476" spans="4:11" ht="14.45" customHeight="1">
      <c r="D476" s="17">
        <v>475</v>
      </c>
      <c r="E476" s="118">
        <f t="shared" si="9"/>
        <v>294500</v>
      </c>
      <c r="F476" s="12"/>
      <c r="G476" s="159"/>
      <c r="H476" s="159"/>
      <c r="I476" s="159"/>
      <c r="J476" s="159"/>
      <c r="K476" s="183"/>
    </row>
    <row r="477" spans="4:11" ht="14.45" customHeight="1">
      <c r="D477" s="17">
        <v>476</v>
      </c>
      <c r="E477" s="118">
        <f t="shared" si="9"/>
        <v>295120</v>
      </c>
      <c r="F477" s="12"/>
      <c r="G477" s="159"/>
      <c r="H477" s="159"/>
      <c r="I477" s="159"/>
      <c r="J477" s="159"/>
      <c r="K477" s="183"/>
    </row>
    <row r="478" spans="4:11" ht="14.45" customHeight="1">
      <c r="D478" s="17">
        <v>477</v>
      </c>
      <c r="E478" s="118">
        <f t="shared" si="9"/>
        <v>295740</v>
      </c>
      <c r="F478" s="12"/>
      <c r="G478" s="159"/>
      <c r="H478" s="159"/>
      <c r="I478" s="159"/>
      <c r="J478" s="159"/>
      <c r="K478" s="183"/>
    </row>
    <row r="479" spans="4:11" ht="14.45" customHeight="1">
      <c r="D479" s="17">
        <v>478</v>
      </c>
      <c r="E479" s="118">
        <f t="shared" si="9"/>
        <v>296360</v>
      </c>
      <c r="F479" s="12"/>
      <c r="G479" s="159"/>
      <c r="H479" s="159"/>
      <c r="I479" s="159"/>
      <c r="J479" s="159"/>
      <c r="K479" s="183"/>
    </row>
    <row r="480" spans="4:11" ht="14.45" customHeight="1">
      <c r="D480" s="17">
        <v>479</v>
      </c>
      <c r="E480" s="118">
        <f t="shared" si="9"/>
        <v>296980</v>
      </c>
      <c r="F480" s="12"/>
      <c r="G480" s="159"/>
      <c r="H480" s="159"/>
      <c r="I480" s="159"/>
      <c r="J480" s="159"/>
      <c r="K480" s="183"/>
    </row>
    <row r="481" spans="4:11" ht="14.45" customHeight="1">
      <c r="D481" s="17">
        <v>480</v>
      </c>
      <c r="E481" s="118">
        <f t="shared" si="9"/>
        <v>297600</v>
      </c>
      <c r="F481" s="12"/>
      <c r="G481" s="159"/>
      <c r="H481" s="159"/>
      <c r="I481" s="159"/>
      <c r="J481" s="159"/>
      <c r="K481" s="183"/>
    </row>
    <row r="482" spans="4:11" ht="14.45" customHeight="1">
      <c r="D482" s="17">
        <v>481</v>
      </c>
      <c r="E482" s="118">
        <f t="shared" si="9"/>
        <v>298220</v>
      </c>
      <c r="F482" s="12"/>
      <c r="G482" s="159"/>
      <c r="H482" s="159"/>
      <c r="I482" s="159"/>
      <c r="J482" s="159"/>
      <c r="K482" s="183"/>
    </row>
    <row r="483" spans="4:11" ht="14.45" customHeight="1">
      <c r="D483" s="17">
        <v>482</v>
      </c>
      <c r="E483" s="118">
        <f t="shared" si="9"/>
        <v>298840</v>
      </c>
      <c r="F483" s="12"/>
      <c r="G483" s="159"/>
      <c r="H483" s="159"/>
      <c r="I483" s="159"/>
      <c r="J483" s="159"/>
      <c r="K483" s="183"/>
    </row>
    <row r="484" spans="4:11" ht="14.45" customHeight="1">
      <c r="D484" s="17">
        <v>483</v>
      </c>
      <c r="E484" s="118">
        <f t="shared" si="9"/>
        <v>299460</v>
      </c>
      <c r="F484" s="12"/>
      <c r="G484" s="159"/>
      <c r="H484" s="159"/>
      <c r="I484" s="159"/>
      <c r="J484" s="159"/>
      <c r="K484" s="183"/>
    </row>
    <row r="485" spans="4:11" ht="14.45" customHeight="1">
      <c r="D485" s="17">
        <v>484</v>
      </c>
      <c r="E485" s="118">
        <f t="shared" si="9"/>
        <v>300080</v>
      </c>
      <c r="F485" s="12"/>
      <c r="G485" s="159"/>
      <c r="H485" s="159"/>
      <c r="I485" s="159"/>
      <c r="J485" s="159"/>
      <c r="K485" s="183"/>
    </row>
    <row r="486" spans="4:11" ht="14.45" customHeight="1">
      <c r="D486" s="17">
        <v>485</v>
      </c>
      <c r="E486" s="118">
        <f t="shared" si="9"/>
        <v>300700</v>
      </c>
      <c r="F486" s="12"/>
      <c r="G486" s="159"/>
      <c r="H486" s="159"/>
      <c r="I486" s="159"/>
      <c r="J486" s="159"/>
      <c r="K486" s="183"/>
    </row>
    <row r="487" spans="4:11" ht="14.45" customHeight="1">
      <c r="D487" s="17">
        <v>486</v>
      </c>
      <c r="E487" s="118">
        <f t="shared" si="9"/>
        <v>301320</v>
      </c>
      <c r="F487" s="12"/>
      <c r="G487" s="159"/>
      <c r="H487" s="159"/>
      <c r="I487" s="159"/>
      <c r="J487" s="159"/>
      <c r="K487" s="183"/>
    </row>
    <row r="488" spans="4:11" ht="14.45" customHeight="1">
      <c r="D488" s="17">
        <v>487</v>
      </c>
      <c r="E488" s="118">
        <f t="shared" si="9"/>
        <v>301940</v>
      </c>
      <c r="F488" s="12"/>
      <c r="G488" s="159"/>
      <c r="H488" s="159"/>
      <c r="I488" s="159"/>
      <c r="J488" s="159"/>
      <c r="K488" s="183"/>
    </row>
    <row r="489" spans="4:11" ht="14.45" customHeight="1">
      <c r="D489" s="17">
        <v>488</v>
      </c>
      <c r="E489" s="118">
        <f t="shared" si="9"/>
        <v>302560</v>
      </c>
      <c r="F489" s="12"/>
      <c r="G489" s="159"/>
      <c r="H489" s="159"/>
      <c r="I489" s="159"/>
      <c r="J489" s="159"/>
      <c r="K489" s="183"/>
    </row>
    <row r="490" spans="4:11" ht="14.45" customHeight="1">
      <c r="D490" s="17">
        <v>489</v>
      </c>
      <c r="E490" s="118">
        <f t="shared" si="9"/>
        <v>303180</v>
      </c>
      <c r="F490" s="12"/>
      <c r="G490" s="159"/>
      <c r="H490" s="159"/>
      <c r="I490" s="159"/>
      <c r="J490" s="159"/>
      <c r="K490" s="183"/>
    </row>
    <row r="491" spans="4:11" ht="14.45" customHeight="1">
      <c r="D491" s="17">
        <v>490</v>
      </c>
      <c r="E491" s="118">
        <f t="shared" si="9"/>
        <v>303800</v>
      </c>
      <c r="F491" s="12"/>
      <c r="G491" s="159"/>
      <c r="H491" s="159"/>
      <c r="I491" s="159"/>
      <c r="J491" s="159"/>
      <c r="K491" s="183"/>
    </row>
    <row r="492" spans="4:11" ht="14.45" customHeight="1">
      <c r="D492" s="17">
        <v>491</v>
      </c>
      <c r="E492" s="118">
        <f t="shared" si="9"/>
        <v>304420</v>
      </c>
      <c r="F492" s="12"/>
      <c r="G492" s="159"/>
      <c r="H492" s="159"/>
      <c r="I492" s="159"/>
      <c r="J492" s="159"/>
      <c r="K492" s="183"/>
    </row>
    <row r="493" spans="4:11" ht="14.45" customHeight="1">
      <c r="D493" s="17">
        <v>492</v>
      </c>
      <c r="E493" s="118">
        <f t="shared" si="9"/>
        <v>305040</v>
      </c>
      <c r="F493" s="12"/>
      <c r="G493" s="159"/>
      <c r="H493" s="159"/>
      <c r="I493" s="159"/>
      <c r="J493" s="159"/>
      <c r="K493" s="183"/>
    </row>
    <row r="494" spans="4:11" ht="14.45" customHeight="1">
      <c r="D494" s="17">
        <v>493</v>
      </c>
      <c r="E494" s="118">
        <f t="shared" ref="E494:E557" si="10">D494*620</f>
        <v>305660</v>
      </c>
      <c r="F494" s="12"/>
      <c r="G494" s="159"/>
      <c r="H494" s="159"/>
      <c r="I494" s="159"/>
      <c r="J494" s="159"/>
      <c r="K494" s="183"/>
    </row>
    <row r="495" spans="4:11" ht="14.45" customHeight="1">
      <c r="D495" s="17">
        <v>494</v>
      </c>
      <c r="E495" s="118">
        <f t="shared" si="10"/>
        <v>306280</v>
      </c>
      <c r="F495" s="12"/>
      <c r="G495" s="159"/>
      <c r="H495" s="159"/>
      <c r="I495" s="159"/>
      <c r="J495" s="159"/>
      <c r="K495" s="183"/>
    </row>
    <row r="496" spans="4:11" ht="14.45" customHeight="1">
      <c r="D496" s="17">
        <v>495</v>
      </c>
      <c r="E496" s="118">
        <f t="shared" si="10"/>
        <v>306900</v>
      </c>
      <c r="F496" s="12"/>
      <c r="G496" s="159"/>
      <c r="H496" s="159"/>
      <c r="I496" s="159"/>
      <c r="J496" s="159"/>
      <c r="K496" s="183"/>
    </row>
    <row r="497" spans="4:11" ht="14.45" customHeight="1">
      <c r="D497" s="17">
        <v>496</v>
      </c>
      <c r="E497" s="118">
        <f t="shared" si="10"/>
        <v>307520</v>
      </c>
      <c r="F497" s="12"/>
      <c r="G497" s="159"/>
      <c r="H497" s="159"/>
      <c r="I497" s="159"/>
      <c r="J497" s="159"/>
      <c r="K497" s="183"/>
    </row>
    <row r="498" spans="4:11" ht="14.45" customHeight="1">
      <c r="D498" s="17">
        <v>497</v>
      </c>
      <c r="E498" s="118">
        <f t="shared" si="10"/>
        <v>308140</v>
      </c>
      <c r="F498" s="12"/>
      <c r="G498" s="159"/>
      <c r="H498" s="159"/>
      <c r="I498" s="159"/>
      <c r="J498" s="159"/>
      <c r="K498" s="183"/>
    </row>
    <row r="499" spans="4:11" ht="14.45" customHeight="1">
      <c r="D499" s="17">
        <v>498</v>
      </c>
      <c r="E499" s="118">
        <f t="shared" si="10"/>
        <v>308760</v>
      </c>
      <c r="F499" s="12"/>
      <c r="G499" s="159"/>
      <c r="H499" s="159"/>
      <c r="I499" s="159"/>
      <c r="J499" s="159"/>
      <c r="K499" s="183"/>
    </row>
    <row r="500" spans="4:11" ht="14.45" customHeight="1">
      <c r="D500" s="17">
        <v>499</v>
      </c>
      <c r="E500" s="118">
        <f t="shared" si="10"/>
        <v>309380</v>
      </c>
      <c r="F500" s="12"/>
      <c r="G500" s="159"/>
      <c r="H500" s="159"/>
      <c r="I500" s="159"/>
      <c r="J500" s="159"/>
      <c r="K500" s="183"/>
    </row>
    <row r="501" spans="4:11" ht="14.45" customHeight="1">
      <c r="D501" s="17">
        <v>500</v>
      </c>
      <c r="E501" s="118">
        <f t="shared" si="10"/>
        <v>310000</v>
      </c>
      <c r="F501" s="12"/>
      <c r="G501" s="12"/>
      <c r="H501" s="12"/>
      <c r="I501" s="12"/>
      <c r="J501" s="12"/>
      <c r="K501" s="183"/>
    </row>
    <row r="502" spans="4:11" ht="14.45" customHeight="1">
      <c r="D502" s="17">
        <v>501</v>
      </c>
      <c r="E502" s="118">
        <f t="shared" si="10"/>
        <v>310620</v>
      </c>
      <c r="F502" s="12"/>
      <c r="G502" s="159"/>
      <c r="H502" s="159"/>
      <c r="I502" s="159"/>
      <c r="J502" s="159"/>
      <c r="K502" s="183"/>
    </row>
    <row r="503" spans="4:11" ht="14.45" customHeight="1">
      <c r="D503" s="17">
        <v>502</v>
      </c>
      <c r="E503" s="118">
        <f t="shared" si="10"/>
        <v>311240</v>
      </c>
      <c r="F503" s="12"/>
      <c r="G503" s="159"/>
      <c r="H503" s="159"/>
      <c r="I503" s="159"/>
      <c r="J503" s="159"/>
      <c r="K503" s="183"/>
    </row>
    <row r="504" spans="4:11" ht="14.45" customHeight="1">
      <c r="D504" s="17">
        <v>503</v>
      </c>
      <c r="E504" s="118">
        <f t="shared" si="10"/>
        <v>311860</v>
      </c>
      <c r="F504" s="12"/>
      <c r="G504" s="159"/>
      <c r="H504" s="159"/>
      <c r="I504" s="159"/>
      <c r="J504" s="159"/>
      <c r="K504" s="183"/>
    </row>
    <row r="505" spans="4:11" ht="14.45" customHeight="1">
      <c r="D505" s="17">
        <v>504</v>
      </c>
      <c r="E505" s="118">
        <f t="shared" si="10"/>
        <v>312480</v>
      </c>
      <c r="F505" s="12"/>
      <c r="G505" s="159"/>
      <c r="H505" s="159"/>
      <c r="I505" s="159"/>
      <c r="J505" s="159"/>
      <c r="K505" s="183"/>
    </row>
    <row r="506" spans="4:11" ht="14.45" customHeight="1">
      <c r="D506" s="17">
        <v>505</v>
      </c>
      <c r="E506" s="118">
        <f t="shared" si="10"/>
        <v>313100</v>
      </c>
      <c r="F506" s="12"/>
      <c r="G506" s="159"/>
      <c r="H506" s="159"/>
      <c r="I506" s="159"/>
      <c r="J506" s="159"/>
      <c r="K506" s="183"/>
    </row>
    <row r="507" spans="4:11" ht="14.45" customHeight="1">
      <c r="D507" s="17">
        <v>506</v>
      </c>
      <c r="E507" s="118">
        <f t="shared" si="10"/>
        <v>313720</v>
      </c>
      <c r="F507" s="12"/>
      <c r="G507" s="159"/>
      <c r="H507" s="159"/>
      <c r="I507" s="159"/>
      <c r="J507" s="159"/>
      <c r="K507" s="183"/>
    </row>
    <row r="508" spans="4:11" ht="14.45" customHeight="1">
      <c r="D508" s="17">
        <v>507</v>
      </c>
      <c r="E508" s="118">
        <f t="shared" si="10"/>
        <v>314340</v>
      </c>
      <c r="F508" s="12"/>
      <c r="G508" s="159"/>
      <c r="H508" s="159"/>
      <c r="I508" s="159"/>
      <c r="J508" s="159"/>
      <c r="K508" s="183"/>
    </row>
    <row r="509" spans="4:11" ht="14.45" customHeight="1">
      <c r="D509" s="17">
        <v>508</v>
      </c>
      <c r="E509" s="118">
        <f t="shared" si="10"/>
        <v>314960</v>
      </c>
      <c r="F509" s="12"/>
      <c r="G509" s="159"/>
      <c r="H509" s="159"/>
      <c r="I509" s="159"/>
      <c r="J509" s="159"/>
      <c r="K509" s="183"/>
    </row>
    <row r="510" spans="4:11" ht="14.45" customHeight="1">
      <c r="D510" s="17">
        <v>509</v>
      </c>
      <c r="E510" s="118">
        <f t="shared" si="10"/>
        <v>315580</v>
      </c>
      <c r="F510" s="12"/>
      <c r="G510" s="159"/>
      <c r="H510" s="159"/>
      <c r="I510" s="159"/>
      <c r="J510" s="159"/>
      <c r="K510" s="183"/>
    </row>
    <row r="511" spans="4:11" ht="14.45" customHeight="1">
      <c r="D511" s="17">
        <v>510</v>
      </c>
      <c r="E511" s="118">
        <f t="shared" si="10"/>
        <v>316200</v>
      </c>
      <c r="F511" s="12"/>
      <c r="G511" s="159"/>
      <c r="H511" s="159"/>
      <c r="I511" s="159"/>
      <c r="J511" s="159"/>
      <c r="K511" s="183"/>
    </row>
    <row r="512" spans="4:11" ht="14.45" customHeight="1">
      <c r="D512" s="17">
        <v>511</v>
      </c>
      <c r="E512" s="118">
        <f t="shared" si="10"/>
        <v>316820</v>
      </c>
      <c r="F512" s="12"/>
      <c r="G512" s="159"/>
      <c r="H512" s="159"/>
      <c r="I512" s="159"/>
      <c r="J512" s="159"/>
      <c r="K512" s="183"/>
    </row>
    <row r="513" spans="4:11" ht="14.45" customHeight="1">
      <c r="D513" s="17">
        <v>512</v>
      </c>
      <c r="E513" s="118">
        <f t="shared" si="10"/>
        <v>317440</v>
      </c>
      <c r="F513" s="12"/>
      <c r="G513" s="159"/>
      <c r="H513" s="159"/>
      <c r="I513" s="159"/>
      <c r="J513" s="159"/>
      <c r="K513" s="183"/>
    </row>
    <row r="514" spans="4:11" ht="14.45" customHeight="1">
      <c r="D514" s="17">
        <v>513</v>
      </c>
      <c r="E514" s="118">
        <f t="shared" si="10"/>
        <v>318060</v>
      </c>
      <c r="F514" s="12"/>
      <c r="G514" s="159"/>
      <c r="H514" s="159"/>
      <c r="I514" s="159"/>
      <c r="J514" s="159"/>
      <c r="K514" s="183"/>
    </row>
    <row r="515" spans="4:11" ht="14.45" customHeight="1">
      <c r="D515" s="17">
        <v>514</v>
      </c>
      <c r="E515" s="118">
        <f t="shared" si="10"/>
        <v>318680</v>
      </c>
      <c r="F515" s="12"/>
      <c r="G515" s="159"/>
      <c r="H515" s="159"/>
      <c r="I515" s="159"/>
      <c r="J515" s="159"/>
      <c r="K515" s="183"/>
    </row>
    <row r="516" spans="4:11" ht="14.45" customHeight="1">
      <c r="D516" s="17">
        <v>515</v>
      </c>
      <c r="E516" s="118">
        <f t="shared" si="10"/>
        <v>319300</v>
      </c>
      <c r="F516" s="12"/>
      <c r="G516" s="159"/>
      <c r="H516" s="159"/>
      <c r="I516" s="159"/>
      <c r="J516" s="159"/>
      <c r="K516" s="183"/>
    </row>
    <row r="517" spans="4:11" ht="14.45" customHeight="1">
      <c r="D517" s="17">
        <v>516</v>
      </c>
      <c r="E517" s="118">
        <f t="shared" si="10"/>
        <v>319920</v>
      </c>
      <c r="F517" s="12"/>
      <c r="G517" s="159"/>
      <c r="H517" s="159"/>
      <c r="I517" s="159"/>
      <c r="J517" s="159"/>
      <c r="K517" s="183"/>
    </row>
    <row r="518" spans="4:11" ht="14.45" customHeight="1">
      <c r="D518" s="17">
        <v>517</v>
      </c>
      <c r="E518" s="118">
        <f t="shared" si="10"/>
        <v>320540</v>
      </c>
      <c r="F518" s="12"/>
      <c r="G518" s="159"/>
      <c r="H518" s="159"/>
      <c r="I518" s="159"/>
      <c r="J518" s="159"/>
      <c r="K518" s="183"/>
    </row>
    <row r="519" spans="4:11" ht="14.45" customHeight="1">
      <c r="D519" s="17">
        <v>518</v>
      </c>
      <c r="E519" s="118">
        <f t="shared" si="10"/>
        <v>321160</v>
      </c>
      <c r="F519" s="12"/>
      <c r="G519" s="159"/>
      <c r="H519" s="159"/>
      <c r="I519" s="159"/>
      <c r="J519" s="159"/>
      <c r="K519" s="183"/>
    </row>
    <row r="520" spans="4:11" ht="14.45" customHeight="1">
      <c r="D520" s="17">
        <v>519</v>
      </c>
      <c r="E520" s="118">
        <f t="shared" si="10"/>
        <v>321780</v>
      </c>
      <c r="F520" s="12"/>
      <c r="G520" s="159"/>
      <c r="H520" s="159"/>
      <c r="I520" s="159"/>
      <c r="J520" s="159"/>
      <c r="K520" s="183"/>
    </row>
    <row r="521" spans="4:11" ht="14.45" customHeight="1">
      <c r="D521" s="17">
        <v>520</v>
      </c>
      <c r="E521" s="118">
        <f t="shared" si="10"/>
        <v>322400</v>
      </c>
      <c r="F521" s="12"/>
      <c r="G521" s="159"/>
      <c r="H521" s="159"/>
      <c r="I521" s="159"/>
      <c r="J521" s="159"/>
      <c r="K521" s="183"/>
    </row>
    <row r="522" spans="4:11" ht="14.45" customHeight="1">
      <c r="D522" s="17">
        <v>521</v>
      </c>
      <c r="E522" s="118">
        <f t="shared" si="10"/>
        <v>323020</v>
      </c>
      <c r="F522" s="12"/>
      <c r="G522" s="159"/>
      <c r="H522" s="159"/>
      <c r="I522" s="159"/>
      <c r="J522" s="159"/>
      <c r="K522" s="183"/>
    </row>
    <row r="523" spans="4:11" ht="14.45" customHeight="1">
      <c r="D523" s="17">
        <v>522</v>
      </c>
      <c r="E523" s="118">
        <f t="shared" si="10"/>
        <v>323640</v>
      </c>
      <c r="F523" s="12"/>
      <c r="G523" s="159"/>
      <c r="H523" s="159"/>
      <c r="I523" s="159"/>
      <c r="J523" s="159"/>
      <c r="K523" s="183"/>
    </row>
    <row r="524" spans="4:11" ht="14.45" customHeight="1">
      <c r="D524" s="17">
        <v>523</v>
      </c>
      <c r="E524" s="118">
        <f t="shared" si="10"/>
        <v>324260</v>
      </c>
      <c r="F524" s="12"/>
      <c r="G524" s="159"/>
      <c r="H524" s="159"/>
      <c r="I524" s="159"/>
      <c r="J524" s="159"/>
      <c r="K524" s="183"/>
    </row>
    <row r="525" spans="4:11" ht="14.45" customHeight="1">
      <c r="D525" s="17">
        <v>524</v>
      </c>
      <c r="E525" s="118">
        <f t="shared" si="10"/>
        <v>324880</v>
      </c>
      <c r="F525" s="12"/>
      <c r="G525" s="159"/>
      <c r="H525" s="159"/>
      <c r="I525" s="159"/>
      <c r="J525" s="159"/>
      <c r="K525" s="183"/>
    </row>
    <row r="526" spans="4:11" ht="14.45" customHeight="1">
      <c r="D526" s="17">
        <v>525</v>
      </c>
      <c r="E526" s="118">
        <f t="shared" si="10"/>
        <v>325500</v>
      </c>
      <c r="F526" s="12"/>
      <c r="G526" s="159"/>
      <c r="H526" s="159"/>
      <c r="I526" s="159"/>
      <c r="J526" s="159"/>
      <c r="K526" s="183"/>
    </row>
    <row r="527" spans="4:11" ht="14.45" customHeight="1">
      <c r="D527" s="17">
        <v>526</v>
      </c>
      <c r="E527" s="118">
        <f t="shared" si="10"/>
        <v>326120</v>
      </c>
      <c r="F527" s="12"/>
      <c r="G527" s="159"/>
      <c r="H527" s="159"/>
      <c r="I527" s="159"/>
      <c r="J527" s="159"/>
      <c r="K527" s="183"/>
    </row>
    <row r="528" spans="4:11" ht="14.45" customHeight="1">
      <c r="D528" s="17">
        <v>527</v>
      </c>
      <c r="E528" s="118">
        <f t="shared" si="10"/>
        <v>326740</v>
      </c>
      <c r="F528" s="12"/>
      <c r="G528" s="159"/>
      <c r="H528" s="159"/>
      <c r="I528" s="159"/>
      <c r="J528" s="159"/>
      <c r="K528" s="183"/>
    </row>
    <row r="529" spans="4:11" ht="14.45" customHeight="1">
      <c r="D529" s="17">
        <v>528</v>
      </c>
      <c r="E529" s="118">
        <f t="shared" si="10"/>
        <v>327360</v>
      </c>
      <c r="F529" s="12"/>
      <c r="G529" s="159"/>
      <c r="H529" s="159"/>
      <c r="I529" s="159"/>
      <c r="J529" s="159"/>
      <c r="K529" s="183"/>
    </row>
    <row r="530" spans="4:11" ht="14.45" customHeight="1">
      <c r="D530" s="17">
        <v>529</v>
      </c>
      <c r="E530" s="118">
        <f t="shared" si="10"/>
        <v>327980</v>
      </c>
      <c r="F530" s="12"/>
      <c r="G530" s="159"/>
      <c r="H530" s="159"/>
      <c r="I530" s="159"/>
      <c r="J530" s="159"/>
      <c r="K530" s="183"/>
    </row>
    <row r="531" spans="4:11" ht="14.45" customHeight="1">
      <c r="D531" s="17">
        <v>530</v>
      </c>
      <c r="E531" s="118">
        <f t="shared" si="10"/>
        <v>328600</v>
      </c>
      <c r="F531" s="12"/>
      <c r="G531" s="159"/>
      <c r="H531" s="159"/>
      <c r="I531" s="159"/>
      <c r="J531" s="159"/>
      <c r="K531" s="183"/>
    </row>
    <row r="532" spans="4:11" ht="14.45" customHeight="1">
      <c r="D532" s="17">
        <v>531</v>
      </c>
      <c r="E532" s="118">
        <f t="shared" si="10"/>
        <v>329220</v>
      </c>
      <c r="F532" s="12"/>
      <c r="G532" s="159"/>
      <c r="H532" s="159"/>
      <c r="I532" s="159"/>
      <c r="J532" s="159"/>
      <c r="K532" s="183"/>
    </row>
    <row r="533" spans="4:11" ht="14.45" customHeight="1">
      <c r="D533" s="17">
        <v>532</v>
      </c>
      <c r="E533" s="118">
        <f t="shared" si="10"/>
        <v>329840</v>
      </c>
      <c r="F533" s="12"/>
      <c r="G533" s="159"/>
      <c r="H533" s="159"/>
      <c r="I533" s="159"/>
      <c r="J533" s="159"/>
      <c r="K533" s="183"/>
    </row>
    <row r="534" spans="4:11" ht="14.45" customHeight="1">
      <c r="D534" s="17">
        <v>533</v>
      </c>
      <c r="E534" s="118">
        <f t="shared" si="10"/>
        <v>330460</v>
      </c>
      <c r="F534" s="12"/>
      <c r="G534" s="159"/>
      <c r="H534" s="159"/>
      <c r="I534" s="159"/>
      <c r="J534" s="159"/>
      <c r="K534" s="183"/>
    </row>
    <row r="535" spans="4:11" ht="14.45" customHeight="1">
      <c r="D535" s="17">
        <v>534</v>
      </c>
      <c r="E535" s="118">
        <f t="shared" si="10"/>
        <v>331080</v>
      </c>
      <c r="F535" s="12"/>
      <c r="G535" s="159"/>
      <c r="H535" s="159"/>
      <c r="I535" s="159"/>
      <c r="J535" s="159"/>
      <c r="K535" s="183"/>
    </row>
    <row r="536" spans="4:11" ht="14.45" customHeight="1">
      <c r="D536" s="17">
        <v>535</v>
      </c>
      <c r="E536" s="118">
        <f t="shared" si="10"/>
        <v>331700</v>
      </c>
      <c r="F536" s="12"/>
      <c r="G536" s="159"/>
      <c r="H536" s="159"/>
      <c r="I536" s="159"/>
      <c r="J536" s="159"/>
      <c r="K536" s="183"/>
    </row>
    <row r="537" spans="4:11" ht="14.45" customHeight="1">
      <c r="D537" s="17">
        <v>536</v>
      </c>
      <c r="E537" s="118">
        <f t="shared" si="10"/>
        <v>332320</v>
      </c>
      <c r="F537" s="12"/>
      <c r="G537" s="159"/>
      <c r="H537" s="159"/>
      <c r="I537" s="159"/>
      <c r="J537" s="159"/>
      <c r="K537" s="183"/>
    </row>
    <row r="538" spans="4:11" ht="14.45" customHeight="1">
      <c r="D538" s="17">
        <v>537</v>
      </c>
      <c r="E538" s="118">
        <f t="shared" si="10"/>
        <v>332940</v>
      </c>
      <c r="F538" s="12"/>
      <c r="G538" s="159"/>
      <c r="H538" s="159"/>
      <c r="I538" s="159"/>
      <c r="J538" s="159"/>
      <c r="K538" s="183"/>
    </row>
    <row r="539" spans="4:11" ht="14.45" customHeight="1">
      <c r="D539" s="17">
        <v>538</v>
      </c>
      <c r="E539" s="118">
        <f t="shared" si="10"/>
        <v>333560</v>
      </c>
      <c r="F539" s="12"/>
      <c r="G539" s="159"/>
      <c r="H539" s="159"/>
      <c r="I539" s="159"/>
      <c r="J539" s="159"/>
      <c r="K539" s="183"/>
    </row>
    <row r="540" spans="4:11" ht="14.45" customHeight="1">
      <c r="D540" s="17">
        <v>539</v>
      </c>
      <c r="E540" s="118">
        <f t="shared" si="10"/>
        <v>334180</v>
      </c>
      <c r="F540" s="12"/>
      <c r="G540" s="159"/>
      <c r="H540" s="159"/>
      <c r="I540" s="159"/>
      <c r="J540" s="159"/>
      <c r="K540" s="183"/>
    </row>
    <row r="541" spans="4:11" ht="14.45" customHeight="1">
      <c r="D541" s="17">
        <v>540</v>
      </c>
      <c r="E541" s="118">
        <f t="shared" si="10"/>
        <v>334800</v>
      </c>
      <c r="F541" s="12"/>
      <c r="G541" s="159"/>
      <c r="H541" s="159"/>
      <c r="I541" s="159"/>
      <c r="J541" s="159"/>
      <c r="K541" s="183"/>
    </row>
    <row r="542" spans="4:11" ht="14.45" customHeight="1">
      <c r="D542" s="17">
        <v>541</v>
      </c>
      <c r="E542" s="118">
        <f t="shared" si="10"/>
        <v>335420</v>
      </c>
      <c r="F542" s="12"/>
      <c r="G542" s="159"/>
      <c r="H542" s="159"/>
      <c r="I542" s="159"/>
      <c r="J542" s="159"/>
      <c r="K542" s="183"/>
    </row>
    <row r="543" spans="4:11" ht="14.45" customHeight="1">
      <c r="D543" s="17">
        <v>542</v>
      </c>
      <c r="E543" s="118">
        <f t="shared" si="10"/>
        <v>336040</v>
      </c>
      <c r="F543" s="12"/>
      <c r="G543" s="159"/>
      <c r="H543" s="159"/>
      <c r="I543" s="159"/>
      <c r="J543" s="159"/>
      <c r="K543" s="183"/>
    </row>
    <row r="544" spans="4:11" ht="14.45" customHeight="1">
      <c r="D544" s="17">
        <v>543</v>
      </c>
      <c r="E544" s="118">
        <f t="shared" si="10"/>
        <v>336660</v>
      </c>
      <c r="F544" s="12"/>
      <c r="G544" s="159"/>
      <c r="H544" s="159"/>
      <c r="I544" s="159"/>
      <c r="J544" s="159"/>
      <c r="K544" s="183"/>
    </row>
    <row r="545" spans="4:11" ht="14.45" customHeight="1">
      <c r="D545" s="17">
        <v>544</v>
      </c>
      <c r="E545" s="118">
        <f t="shared" si="10"/>
        <v>337280</v>
      </c>
      <c r="F545" s="12"/>
      <c r="G545" s="159"/>
      <c r="H545" s="159"/>
      <c r="I545" s="159"/>
      <c r="J545" s="159"/>
      <c r="K545" s="183"/>
    </row>
    <row r="546" spans="4:11" ht="14.45" customHeight="1">
      <c r="D546" s="17">
        <v>545</v>
      </c>
      <c r="E546" s="118">
        <f t="shared" si="10"/>
        <v>337900</v>
      </c>
      <c r="F546" s="12"/>
      <c r="G546" s="159"/>
      <c r="H546" s="159"/>
      <c r="I546" s="159"/>
      <c r="J546" s="159"/>
      <c r="K546" s="183"/>
    </row>
    <row r="547" spans="4:11" ht="14.45" customHeight="1">
      <c r="D547" s="17">
        <v>546</v>
      </c>
      <c r="E547" s="118">
        <f t="shared" si="10"/>
        <v>338520</v>
      </c>
      <c r="F547" s="12"/>
      <c r="G547" s="159"/>
      <c r="H547" s="159"/>
      <c r="I547" s="159"/>
      <c r="J547" s="159"/>
      <c r="K547" s="183"/>
    </row>
    <row r="548" spans="4:11" ht="14.45" customHeight="1">
      <c r="D548" s="17">
        <v>547</v>
      </c>
      <c r="E548" s="118">
        <f t="shared" si="10"/>
        <v>339140</v>
      </c>
      <c r="F548" s="12"/>
      <c r="G548" s="159"/>
      <c r="H548" s="159"/>
      <c r="I548" s="159"/>
      <c r="J548" s="159"/>
      <c r="K548" s="183"/>
    </row>
    <row r="549" spans="4:11" ht="14.45" customHeight="1">
      <c r="D549" s="17">
        <v>548</v>
      </c>
      <c r="E549" s="118">
        <f t="shared" si="10"/>
        <v>339760</v>
      </c>
      <c r="F549" s="12"/>
      <c r="G549" s="159"/>
      <c r="H549" s="159"/>
      <c r="I549" s="159"/>
      <c r="J549" s="159"/>
      <c r="K549" s="183"/>
    </row>
    <row r="550" spans="4:11" ht="14.45" customHeight="1">
      <c r="D550" s="17">
        <v>549</v>
      </c>
      <c r="E550" s="118">
        <f t="shared" si="10"/>
        <v>340380</v>
      </c>
      <c r="F550" s="12"/>
      <c r="G550" s="159"/>
      <c r="H550" s="159"/>
      <c r="I550" s="159"/>
      <c r="J550" s="159"/>
      <c r="K550" s="183"/>
    </row>
    <row r="551" spans="4:11" ht="14.45" customHeight="1">
      <c r="D551" s="17">
        <v>550</v>
      </c>
      <c r="E551" s="118">
        <f t="shared" si="10"/>
        <v>341000</v>
      </c>
      <c r="F551" s="12"/>
      <c r="G551" s="159"/>
      <c r="H551" s="159"/>
      <c r="I551" s="159"/>
      <c r="J551" s="159"/>
      <c r="K551" s="183"/>
    </row>
    <row r="552" spans="4:11" ht="14.45" customHeight="1">
      <c r="D552" s="17">
        <v>551</v>
      </c>
      <c r="E552" s="118">
        <f t="shared" si="10"/>
        <v>341620</v>
      </c>
      <c r="F552" s="12"/>
      <c r="G552" s="159"/>
      <c r="H552" s="159"/>
      <c r="I552" s="159"/>
      <c r="J552" s="159"/>
      <c r="K552" s="183"/>
    </row>
    <row r="553" spans="4:11" ht="14.45" customHeight="1">
      <c r="D553" s="17">
        <v>552</v>
      </c>
      <c r="E553" s="118">
        <f t="shared" si="10"/>
        <v>342240</v>
      </c>
      <c r="F553" s="12"/>
      <c r="G553" s="159"/>
      <c r="H553" s="159"/>
      <c r="I553" s="159"/>
      <c r="J553" s="159"/>
      <c r="K553" s="183"/>
    </row>
    <row r="554" spans="4:11" ht="14.45" customHeight="1">
      <c r="D554" s="17">
        <v>553</v>
      </c>
      <c r="E554" s="118">
        <f t="shared" si="10"/>
        <v>342860</v>
      </c>
      <c r="F554" s="12"/>
      <c r="G554" s="159"/>
      <c r="H554" s="159"/>
      <c r="I554" s="159"/>
      <c r="J554" s="159"/>
      <c r="K554" s="183"/>
    </row>
    <row r="555" spans="4:11" ht="14.45" customHeight="1">
      <c r="D555" s="17">
        <v>554</v>
      </c>
      <c r="E555" s="118">
        <f t="shared" si="10"/>
        <v>343480</v>
      </c>
      <c r="F555" s="12"/>
      <c r="G555" s="159"/>
      <c r="H555" s="159"/>
      <c r="I555" s="159"/>
      <c r="J555" s="159"/>
      <c r="K555" s="183"/>
    </row>
    <row r="556" spans="4:11" ht="14.45" customHeight="1">
      <c r="D556" s="17">
        <v>555</v>
      </c>
      <c r="E556" s="118">
        <f t="shared" si="10"/>
        <v>344100</v>
      </c>
      <c r="F556" s="12"/>
      <c r="G556" s="159"/>
      <c r="H556" s="159"/>
      <c r="I556" s="159"/>
      <c r="J556" s="159"/>
      <c r="K556" s="183"/>
    </row>
    <row r="557" spans="4:11" ht="14.45" customHeight="1">
      <c r="D557" s="17">
        <v>556</v>
      </c>
      <c r="E557" s="118">
        <f t="shared" si="10"/>
        <v>344720</v>
      </c>
      <c r="F557" s="12"/>
      <c r="G557" s="159"/>
      <c r="H557" s="159"/>
      <c r="I557" s="159"/>
      <c r="J557" s="159"/>
      <c r="K557" s="183"/>
    </row>
    <row r="558" spans="4:11" ht="14.45" customHeight="1">
      <c r="D558" s="17">
        <v>557</v>
      </c>
      <c r="E558" s="118">
        <f t="shared" ref="E558:E621" si="11">D558*620</f>
        <v>345340</v>
      </c>
      <c r="F558" s="12"/>
      <c r="G558" s="159"/>
      <c r="H558" s="159"/>
      <c r="I558" s="159"/>
      <c r="J558" s="159"/>
      <c r="K558" s="183"/>
    </row>
    <row r="559" spans="4:11" ht="14.45" customHeight="1">
      <c r="D559" s="17">
        <v>558</v>
      </c>
      <c r="E559" s="118">
        <f t="shared" si="11"/>
        <v>345960</v>
      </c>
      <c r="F559" s="12"/>
      <c r="G559" s="159"/>
      <c r="H559" s="159"/>
      <c r="I559" s="159"/>
      <c r="J559" s="159"/>
      <c r="K559" s="183"/>
    </row>
    <row r="560" spans="4:11" ht="14.45" customHeight="1">
      <c r="D560" s="17">
        <v>559</v>
      </c>
      <c r="E560" s="118">
        <f t="shared" si="11"/>
        <v>346580</v>
      </c>
      <c r="F560" s="12"/>
      <c r="G560" s="159"/>
      <c r="H560" s="159"/>
      <c r="I560" s="159"/>
      <c r="J560" s="159"/>
      <c r="K560" s="183"/>
    </row>
    <row r="561" spans="4:11" ht="14.45" customHeight="1">
      <c r="D561" s="17">
        <v>560</v>
      </c>
      <c r="E561" s="118">
        <f t="shared" si="11"/>
        <v>347200</v>
      </c>
      <c r="F561" s="12"/>
      <c r="G561" s="159"/>
      <c r="H561" s="159"/>
      <c r="I561" s="159"/>
      <c r="J561" s="159"/>
      <c r="K561" s="183"/>
    </row>
    <row r="562" spans="4:11" ht="14.45" customHeight="1">
      <c r="D562" s="17">
        <v>561</v>
      </c>
      <c r="E562" s="118">
        <f t="shared" si="11"/>
        <v>347820</v>
      </c>
      <c r="F562" s="12"/>
      <c r="G562" s="159"/>
      <c r="H562" s="159"/>
      <c r="I562" s="159"/>
      <c r="J562" s="159"/>
      <c r="K562" s="183"/>
    </row>
    <row r="563" spans="4:11" ht="14.45" customHeight="1">
      <c r="D563" s="17">
        <v>562</v>
      </c>
      <c r="E563" s="118">
        <f t="shared" si="11"/>
        <v>348440</v>
      </c>
      <c r="F563" s="12"/>
      <c r="G563" s="159"/>
      <c r="H563" s="159"/>
      <c r="I563" s="159"/>
      <c r="J563" s="159"/>
      <c r="K563" s="183"/>
    </row>
    <row r="564" spans="4:11" ht="14.45" customHeight="1">
      <c r="D564" s="17">
        <v>563</v>
      </c>
      <c r="E564" s="118">
        <f t="shared" si="11"/>
        <v>349060</v>
      </c>
      <c r="F564" s="12"/>
      <c r="G564" s="159"/>
      <c r="H564" s="159"/>
      <c r="I564" s="159"/>
      <c r="J564" s="159"/>
      <c r="K564" s="183"/>
    </row>
    <row r="565" spans="4:11" ht="14.45" customHeight="1">
      <c r="D565" s="17">
        <v>564</v>
      </c>
      <c r="E565" s="118">
        <f t="shared" si="11"/>
        <v>349680</v>
      </c>
      <c r="F565" s="12"/>
      <c r="G565" s="159"/>
      <c r="H565" s="159"/>
      <c r="I565" s="159"/>
      <c r="J565" s="159"/>
      <c r="K565" s="183"/>
    </row>
    <row r="566" spans="4:11" ht="14.45" customHeight="1">
      <c r="D566" s="17">
        <v>565</v>
      </c>
      <c r="E566" s="118">
        <f t="shared" si="11"/>
        <v>350300</v>
      </c>
      <c r="F566" s="12"/>
      <c r="G566" s="159"/>
      <c r="H566" s="159"/>
      <c r="I566" s="159"/>
      <c r="J566" s="159"/>
      <c r="K566" s="183"/>
    </row>
    <row r="567" spans="4:11" ht="14.45" customHeight="1">
      <c r="D567" s="17">
        <v>566</v>
      </c>
      <c r="E567" s="118">
        <f t="shared" si="11"/>
        <v>350920</v>
      </c>
      <c r="F567" s="12"/>
      <c r="G567" s="159"/>
      <c r="H567" s="159"/>
      <c r="I567" s="159"/>
      <c r="J567" s="159"/>
      <c r="K567" s="183"/>
    </row>
    <row r="568" spans="4:11" ht="14.45" customHeight="1">
      <c r="D568" s="17">
        <v>567</v>
      </c>
      <c r="E568" s="118">
        <f t="shared" si="11"/>
        <v>351540</v>
      </c>
      <c r="F568" s="12"/>
      <c r="G568" s="159"/>
      <c r="H568" s="159"/>
      <c r="I568" s="159"/>
      <c r="J568" s="159"/>
      <c r="K568" s="183"/>
    </row>
    <row r="569" spans="4:11" ht="14.45" customHeight="1">
      <c r="D569" s="17">
        <v>568</v>
      </c>
      <c r="E569" s="118">
        <f t="shared" si="11"/>
        <v>352160</v>
      </c>
      <c r="F569" s="12"/>
      <c r="G569" s="159"/>
      <c r="H569" s="159"/>
      <c r="I569" s="159"/>
      <c r="J569" s="159"/>
      <c r="K569" s="183"/>
    </row>
    <row r="570" spans="4:11" ht="14.45" customHeight="1">
      <c r="D570" s="17">
        <v>569</v>
      </c>
      <c r="E570" s="118">
        <f t="shared" si="11"/>
        <v>352780</v>
      </c>
      <c r="F570" s="12"/>
      <c r="G570" s="159"/>
      <c r="H570" s="159"/>
      <c r="I570" s="159"/>
      <c r="J570" s="159"/>
      <c r="K570" s="183"/>
    </row>
    <row r="571" spans="4:11" ht="14.45" customHeight="1">
      <c r="D571" s="17">
        <v>570</v>
      </c>
      <c r="E571" s="118">
        <f t="shared" si="11"/>
        <v>353400</v>
      </c>
      <c r="F571" s="12"/>
      <c r="G571" s="159"/>
      <c r="H571" s="159"/>
      <c r="I571" s="159"/>
      <c r="J571" s="159"/>
      <c r="K571" s="183"/>
    </row>
    <row r="572" spans="4:11" ht="14.45" customHeight="1">
      <c r="D572" s="17">
        <v>571</v>
      </c>
      <c r="E572" s="118">
        <f t="shared" si="11"/>
        <v>354020</v>
      </c>
      <c r="F572" s="12"/>
      <c r="G572" s="159"/>
      <c r="H572" s="159"/>
      <c r="I572" s="159"/>
      <c r="J572" s="159"/>
      <c r="K572" s="183"/>
    </row>
    <row r="573" spans="4:11" ht="14.45" customHeight="1">
      <c r="D573" s="17">
        <v>572</v>
      </c>
      <c r="E573" s="118">
        <f t="shared" si="11"/>
        <v>354640</v>
      </c>
      <c r="F573" s="12"/>
      <c r="G573" s="159"/>
      <c r="H573" s="159"/>
      <c r="I573" s="159"/>
      <c r="J573" s="159"/>
      <c r="K573" s="183"/>
    </row>
    <row r="574" spans="4:11" ht="14.45" customHeight="1">
      <c r="D574" s="17">
        <v>573</v>
      </c>
      <c r="E574" s="118">
        <f t="shared" si="11"/>
        <v>355260</v>
      </c>
      <c r="F574" s="12"/>
      <c r="G574" s="159"/>
      <c r="H574" s="159"/>
      <c r="I574" s="159"/>
      <c r="J574" s="159"/>
      <c r="K574" s="183"/>
    </row>
    <row r="575" spans="4:11" ht="14.45" customHeight="1">
      <c r="D575" s="17">
        <v>574</v>
      </c>
      <c r="E575" s="118">
        <f t="shared" si="11"/>
        <v>355880</v>
      </c>
      <c r="F575" s="12"/>
      <c r="G575" s="159"/>
      <c r="H575" s="159"/>
      <c r="I575" s="159"/>
      <c r="J575" s="159"/>
      <c r="K575" s="183"/>
    </row>
    <row r="576" spans="4:11" ht="14.45" customHeight="1">
      <c r="D576" s="17">
        <v>575</v>
      </c>
      <c r="E576" s="118">
        <f t="shared" si="11"/>
        <v>356500</v>
      </c>
      <c r="F576" s="12"/>
      <c r="G576" s="159"/>
      <c r="H576" s="159"/>
      <c r="I576" s="159"/>
      <c r="J576" s="159"/>
      <c r="K576" s="183"/>
    </row>
    <row r="577" spans="4:11" ht="14.45" customHeight="1">
      <c r="D577" s="17">
        <v>576</v>
      </c>
      <c r="E577" s="118">
        <f t="shared" si="11"/>
        <v>357120</v>
      </c>
      <c r="F577" s="12"/>
      <c r="G577" s="159"/>
      <c r="H577" s="159"/>
      <c r="I577" s="159"/>
      <c r="J577" s="159"/>
      <c r="K577" s="183"/>
    </row>
    <row r="578" spans="4:11" ht="14.45" customHeight="1">
      <c r="D578" s="17">
        <v>577</v>
      </c>
      <c r="E578" s="118">
        <f t="shared" si="11"/>
        <v>357740</v>
      </c>
      <c r="F578" s="12"/>
      <c r="G578" s="159"/>
      <c r="H578" s="159"/>
      <c r="I578" s="159"/>
      <c r="J578" s="159"/>
      <c r="K578" s="183"/>
    </row>
    <row r="579" spans="4:11" ht="14.45" customHeight="1">
      <c r="D579" s="17">
        <v>578</v>
      </c>
      <c r="E579" s="118">
        <f t="shared" si="11"/>
        <v>358360</v>
      </c>
      <c r="F579" s="12"/>
      <c r="G579" s="159"/>
      <c r="H579" s="159"/>
      <c r="I579" s="159"/>
      <c r="J579" s="159"/>
      <c r="K579" s="183"/>
    </row>
    <row r="580" spans="4:11" ht="14.45" customHeight="1">
      <c r="D580" s="17">
        <v>579</v>
      </c>
      <c r="E580" s="118">
        <f t="shared" si="11"/>
        <v>358980</v>
      </c>
      <c r="F580" s="12"/>
      <c r="G580" s="159"/>
      <c r="H580" s="159"/>
      <c r="I580" s="159"/>
      <c r="J580" s="159"/>
      <c r="K580" s="183"/>
    </row>
    <row r="581" spans="4:11" ht="14.45" customHeight="1">
      <c r="D581" s="17">
        <v>580</v>
      </c>
      <c r="E581" s="118">
        <f t="shared" si="11"/>
        <v>359600</v>
      </c>
      <c r="F581" s="12"/>
      <c r="G581" s="159"/>
      <c r="H581" s="159"/>
      <c r="I581" s="159"/>
      <c r="J581" s="159"/>
      <c r="K581" s="183"/>
    </row>
    <row r="582" spans="4:11" ht="14.45" customHeight="1">
      <c r="D582" s="17">
        <v>581</v>
      </c>
      <c r="E582" s="118">
        <f t="shared" si="11"/>
        <v>360220</v>
      </c>
      <c r="F582" s="12"/>
      <c r="G582" s="159"/>
      <c r="H582" s="159"/>
      <c r="I582" s="159"/>
      <c r="J582" s="159"/>
      <c r="K582" s="183"/>
    </row>
    <row r="583" spans="4:11" ht="14.45" customHeight="1">
      <c r="D583" s="17">
        <v>582</v>
      </c>
      <c r="E583" s="118">
        <f t="shared" si="11"/>
        <v>360840</v>
      </c>
      <c r="F583" s="12"/>
      <c r="G583" s="159"/>
      <c r="H583" s="159"/>
      <c r="I583" s="159"/>
      <c r="J583" s="159"/>
      <c r="K583" s="183"/>
    </row>
    <row r="584" spans="4:11" ht="14.45" customHeight="1">
      <c r="D584" s="17">
        <v>583</v>
      </c>
      <c r="E584" s="118">
        <f t="shared" si="11"/>
        <v>361460</v>
      </c>
      <c r="F584" s="12"/>
      <c r="G584" s="159"/>
      <c r="H584" s="159"/>
      <c r="I584" s="159"/>
      <c r="J584" s="159"/>
      <c r="K584" s="183"/>
    </row>
    <row r="585" spans="4:11" ht="14.45" customHeight="1">
      <c r="D585" s="17">
        <v>584</v>
      </c>
      <c r="E585" s="118">
        <f t="shared" si="11"/>
        <v>362080</v>
      </c>
      <c r="F585" s="12"/>
      <c r="G585" s="159"/>
      <c r="H585" s="159"/>
      <c r="I585" s="159"/>
      <c r="J585" s="159"/>
      <c r="K585" s="183"/>
    </row>
    <row r="586" spans="4:11" ht="14.45" customHeight="1">
      <c r="D586" s="17">
        <v>585</v>
      </c>
      <c r="E586" s="118">
        <f t="shared" si="11"/>
        <v>362700</v>
      </c>
      <c r="F586" s="12"/>
      <c r="G586" s="159"/>
      <c r="H586" s="159"/>
      <c r="I586" s="159"/>
      <c r="J586" s="159"/>
      <c r="K586" s="183"/>
    </row>
    <row r="587" spans="4:11" ht="14.45" customHeight="1">
      <c r="D587" s="17">
        <v>586</v>
      </c>
      <c r="E587" s="118">
        <f t="shared" si="11"/>
        <v>363320</v>
      </c>
      <c r="F587" s="12"/>
      <c r="G587" s="159"/>
      <c r="H587" s="159"/>
      <c r="I587" s="159"/>
      <c r="J587" s="159"/>
      <c r="K587" s="183"/>
    </row>
    <row r="588" spans="4:11" ht="14.45" customHeight="1">
      <c r="D588" s="17">
        <v>587</v>
      </c>
      <c r="E588" s="118">
        <f t="shared" si="11"/>
        <v>363940</v>
      </c>
      <c r="F588" s="12"/>
      <c r="G588" s="159"/>
      <c r="H588" s="159"/>
      <c r="I588" s="159"/>
      <c r="J588" s="159"/>
      <c r="K588" s="183"/>
    </row>
    <row r="589" spans="4:11" ht="14.45" customHeight="1">
      <c r="D589" s="17">
        <v>588</v>
      </c>
      <c r="E589" s="118">
        <f t="shared" si="11"/>
        <v>364560</v>
      </c>
      <c r="F589" s="12"/>
      <c r="G589" s="159"/>
      <c r="H589" s="159"/>
      <c r="I589" s="159"/>
      <c r="J589" s="159"/>
      <c r="K589" s="183"/>
    </row>
    <row r="590" spans="4:11" ht="14.45" customHeight="1">
      <c r="D590" s="17">
        <v>589</v>
      </c>
      <c r="E590" s="118">
        <f t="shared" si="11"/>
        <v>365180</v>
      </c>
      <c r="F590" s="12"/>
      <c r="G590" s="159"/>
      <c r="H590" s="159"/>
      <c r="I590" s="159"/>
      <c r="J590" s="159"/>
      <c r="K590" s="183"/>
    </row>
    <row r="591" spans="4:11" ht="14.45" customHeight="1">
      <c r="D591" s="17">
        <v>590</v>
      </c>
      <c r="E591" s="118">
        <f t="shared" si="11"/>
        <v>365800</v>
      </c>
      <c r="F591" s="12"/>
      <c r="G591" s="159"/>
      <c r="H591" s="159"/>
      <c r="I591" s="159"/>
      <c r="J591" s="159"/>
      <c r="K591" s="183"/>
    </row>
    <row r="592" spans="4:11" ht="14.45" customHeight="1">
      <c r="D592" s="17">
        <v>591</v>
      </c>
      <c r="E592" s="118">
        <f t="shared" si="11"/>
        <v>366420</v>
      </c>
      <c r="F592" s="12"/>
      <c r="G592" s="159"/>
      <c r="H592" s="159"/>
      <c r="I592" s="159"/>
      <c r="J592" s="159"/>
      <c r="K592" s="183"/>
    </row>
    <row r="593" spans="4:11" ht="14.45" customHeight="1">
      <c r="D593" s="17">
        <v>592</v>
      </c>
      <c r="E593" s="118">
        <f t="shared" si="11"/>
        <v>367040</v>
      </c>
      <c r="F593" s="12"/>
      <c r="G593" s="159"/>
      <c r="H593" s="159"/>
      <c r="I593" s="159"/>
      <c r="J593" s="159"/>
      <c r="K593" s="183"/>
    </row>
    <row r="594" spans="4:11" ht="14.45" customHeight="1">
      <c r="D594" s="17">
        <v>593</v>
      </c>
      <c r="E594" s="118">
        <f t="shared" si="11"/>
        <v>367660</v>
      </c>
      <c r="F594" s="12"/>
      <c r="G594" s="159"/>
      <c r="H594" s="159"/>
      <c r="I594" s="159"/>
      <c r="J594" s="159"/>
      <c r="K594" s="183"/>
    </row>
    <row r="595" spans="4:11" ht="14.45" customHeight="1">
      <c r="D595" s="17">
        <v>594</v>
      </c>
      <c r="E595" s="118">
        <f t="shared" si="11"/>
        <v>368280</v>
      </c>
      <c r="F595" s="12"/>
      <c r="G595" s="159"/>
      <c r="H595" s="159"/>
      <c r="I595" s="159"/>
      <c r="J595" s="159"/>
      <c r="K595" s="183"/>
    </row>
    <row r="596" spans="4:11" ht="14.45" customHeight="1">
      <c r="D596" s="17">
        <v>595</v>
      </c>
      <c r="E596" s="118">
        <f t="shared" si="11"/>
        <v>368900</v>
      </c>
      <c r="F596" s="12"/>
      <c r="G596" s="159"/>
      <c r="H596" s="159"/>
      <c r="I596" s="159"/>
      <c r="J596" s="159"/>
      <c r="K596" s="183"/>
    </row>
    <row r="597" spans="4:11" ht="14.45" customHeight="1">
      <c r="D597" s="17">
        <v>596</v>
      </c>
      <c r="E597" s="118">
        <f t="shared" si="11"/>
        <v>369520</v>
      </c>
      <c r="F597" s="12"/>
      <c r="G597" s="159"/>
      <c r="H597" s="159"/>
      <c r="I597" s="159"/>
      <c r="J597" s="159"/>
      <c r="K597" s="183"/>
    </row>
    <row r="598" spans="4:11" ht="14.45" customHeight="1">
      <c r="D598" s="17">
        <v>597</v>
      </c>
      <c r="E598" s="118">
        <f t="shared" si="11"/>
        <v>370140</v>
      </c>
      <c r="F598" s="12"/>
      <c r="G598" s="159"/>
      <c r="H598" s="159"/>
      <c r="I598" s="159"/>
      <c r="J598" s="159"/>
      <c r="K598" s="183"/>
    </row>
    <row r="599" spans="4:11" ht="14.45" customHeight="1">
      <c r="D599" s="17">
        <v>598</v>
      </c>
      <c r="E599" s="118">
        <f t="shared" si="11"/>
        <v>370760</v>
      </c>
      <c r="F599" s="12"/>
      <c r="G599" s="159"/>
      <c r="H599" s="159"/>
      <c r="I599" s="159"/>
      <c r="J599" s="159"/>
      <c r="K599" s="183"/>
    </row>
    <row r="600" spans="4:11" ht="14.45" customHeight="1">
      <c r="D600" s="17">
        <v>599</v>
      </c>
      <c r="E600" s="118">
        <f t="shared" si="11"/>
        <v>371380</v>
      </c>
      <c r="F600" s="12"/>
      <c r="G600" s="159"/>
      <c r="H600" s="159"/>
      <c r="I600" s="159"/>
      <c r="J600" s="159"/>
      <c r="K600" s="183"/>
    </row>
    <row r="601" spans="4:11" ht="14.45" customHeight="1">
      <c r="D601" s="17">
        <v>600</v>
      </c>
      <c r="E601" s="118">
        <f t="shared" si="11"/>
        <v>372000</v>
      </c>
      <c r="F601" s="12"/>
      <c r="G601" s="159"/>
      <c r="H601" s="159"/>
      <c r="I601" s="159"/>
      <c r="J601" s="159"/>
      <c r="K601" s="183"/>
    </row>
    <row r="602" spans="4:11" ht="14.45" customHeight="1">
      <c r="D602" s="17">
        <v>601</v>
      </c>
      <c r="E602" s="118">
        <f t="shared" si="11"/>
        <v>372620</v>
      </c>
      <c r="F602" s="12"/>
      <c r="G602" s="159"/>
      <c r="H602" s="159"/>
      <c r="I602" s="159"/>
      <c r="J602" s="159"/>
      <c r="K602" s="183"/>
    </row>
    <row r="603" spans="4:11" ht="14.45" customHeight="1">
      <c r="D603" s="17">
        <v>602</v>
      </c>
      <c r="E603" s="118">
        <f t="shared" si="11"/>
        <v>373240</v>
      </c>
      <c r="F603" s="12"/>
      <c r="G603" s="159"/>
      <c r="H603" s="159"/>
      <c r="I603" s="159"/>
      <c r="J603" s="159"/>
      <c r="K603" s="183"/>
    </row>
    <row r="604" spans="4:11" ht="14.45" customHeight="1">
      <c r="D604" s="17">
        <v>603</v>
      </c>
      <c r="E604" s="118">
        <f t="shared" si="11"/>
        <v>373860</v>
      </c>
      <c r="F604" s="12"/>
      <c r="G604" s="159"/>
      <c r="H604" s="159"/>
      <c r="I604" s="159"/>
      <c r="J604" s="159"/>
      <c r="K604" s="183"/>
    </row>
    <row r="605" spans="4:11" ht="14.45" customHeight="1">
      <c r="D605" s="17">
        <v>604</v>
      </c>
      <c r="E605" s="118">
        <f t="shared" si="11"/>
        <v>374480</v>
      </c>
      <c r="F605" s="12"/>
      <c r="G605" s="159"/>
      <c r="H605" s="159"/>
      <c r="I605" s="159"/>
      <c r="J605" s="159"/>
      <c r="K605" s="183"/>
    </row>
    <row r="606" spans="4:11" ht="14.45" customHeight="1">
      <c r="D606" s="17">
        <v>605</v>
      </c>
      <c r="E606" s="118">
        <f t="shared" si="11"/>
        <v>375100</v>
      </c>
      <c r="F606" s="12"/>
      <c r="G606" s="159"/>
      <c r="H606" s="159"/>
      <c r="I606" s="159"/>
      <c r="J606" s="159"/>
      <c r="K606" s="183"/>
    </row>
    <row r="607" spans="4:11" ht="14.45" customHeight="1">
      <c r="D607" s="17">
        <v>606</v>
      </c>
      <c r="E607" s="118">
        <f t="shared" si="11"/>
        <v>375720</v>
      </c>
      <c r="F607" s="12"/>
      <c r="G607" s="159"/>
      <c r="H607" s="159"/>
      <c r="I607" s="159"/>
      <c r="J607" s="159"/>
      <c r="K607" s="183"/>
    </row>
    <row r="608" spans="4:11" ht="14.45" customHeight="1">
      <c r="D608" s="17">
        <v>607</v>
      </c>
      <c r="E608" s="118">
        <f t="shared" si="11"/>
        <v>376340</v>
      </c>
      <c r="F608" s="12"/>
      <c r="G608" s="159"/>
      <c r="H608" s="159"/>
      <c r="I608" s="159"/>
      <c r="J608" s="159"/>
      <c r="K608" s="183"/>
    </row>
    <row r="609" spans="4:11" ht="14.45" customHeight="1">
      <c r="D609" s="17">
        <v>608</v>
      </c>
      <c r="E609" s="118">
        <f t="shared" si="11"/>
        <v>376960</v>
      </c>
      <c r="F609" s="12"/>
      <c r="G609" s="159"/>
      <c r="H609" s="159"/>
      <c r="I609" s="159"/>
      <c r="J609" s="159"/>
      <c r="K609" s="183"/>
    </row>
    <row r="610" spans="4:11" ht="14.45" customHeight="1">
      <c r="D610" s="17">
        <v>609</v>
      </c>
      <c r="E610" s="118">
        <f t="shared" si="11"/>
        <v>377580</v>
      </c>
      <c r="F610" s="12"/>
      <c r="G610" s="159"/>
      <c r="H610" s="159"/>
      <c r="I610" s="159"/>
      <c r="J610" s="159"/>
      <c r="K610" s="183"/>
    </row>
    <row r="611" spans="4:11" ht="14.45" customHeight="1">
      <c r="D611" s="17">
        <v>610</v>
      </c>
      <c r="E611" s="118">
        <f t="shared" si="11"/>
        <v>378200</v>
      </c>
      <c r="F611" s="12"/>
      <c r="G611" s="159"/>
      <c r="H611" s="159"/>
      <c r="I611" s="159"/>
      <c r="J611" s="159"/>
      <c r="K611" s="183"/>
    </row>
    <row r="612" spans="4:11" ht="14.45" customHeight="1">
      <c r="D612" s="17">
        <v>611</v>
      </c>
      <c r="E612" s="118">
        <f t="shared" si="11"/>
        <v>378820</v>
      </c>
      <c r="F612" s="12"/>
      <c r="G612" s="159"/>
      <c r="H612" s="159"/>
      <c r="I612" s="159"/>
      <c r="J612" s="159"/>
      <c r="K612" s="183"/>
    </row>
    <row r="613" spans="4:11" ht="14.45" customHeight="1">
      <c r="D613" s="17">
        <v>612</v>
      </c>
      <c r="E613" s="118">
        <f t="shared" si="11"/>
        <v>379440</v>
      </c>
      <c r="F613" s="12"/>
      <c r="G613" s="159"/>
      <c r="H613" s="159"/>
      <c r="I613" s="159"/>
      <c r="J613" s="159"/>
      <c r="K613" s="183"/>
    </row>
    <row r="614" spans="4:11" ht="14.45" customHeight="1">
      <c r="D614" s="17">
        <v>613</v>
      </c>
      <c r="E614" s="118">
        <f t="shared" si="11"/>
        <v>380060</v>
      </c>
      <c r="F614" s="12"/>
      <c r="G614" s="159"/>
      <c r="H614" s="159"/>
      <c r="I614" s="159"/>
      <c r="J614" s="159"/>
      <c r="K614" s="183"/>
    </row>
    <row r="615" spans="4:11" ht="14.45" customHeight="1">
      <c r="D615" s="17">
        <v>614</v>
      </c>
      <c r="E615" s="118">
        <f t="shared" si="11"/>
        <v>380680</v>
      </c>
      <c r="F615" s="12"/>
      <c r="G615" s="159"/>
      <c r="H615" s="159"/>
      <c r="I615" s="159"/>
      <c r="J615" s="159"/>
      <c r="K615" s="183"/>
    </row>
    <row r="616" spans="4:11" ht="14.45" customHeight="1">
      <c r="D616" s="17">
        <v>615</v>
      </c>
      <c r="E616" s="118">
        <f t="shared" si="11"/>
        <v>381300</v>
      </c>
      <c r="F616" s="12"/>
      <c r="G616" s="159"/>
      <c r="H616" s="159"/>
      <c r="I616" s="159"/>
      <c r="J616" s="159"/>
      <c r="K616" s="183"/>
    </row>
    <row r="617" spans="4:11" ht="14.45" customHeight="1">
      <c r="D617" s="17">
        <v>616</v>
      </c>
      <c r="E617" s="118">
        <f t="shared" si="11"/>
        <v>381920</v>
      </c>
      <c r="F617" s="12"/>
      <c r="G617" s="159"/>
      <c r="H617" s="159"/>
      <c r="I617" s="159"/>
      <c r="J617" s="159"/>
      <c r="K617" s="183"/>
    </row>
    <row r="618" spans="4:11" ht="14.45" customHeight="1">
      <c r="D618" s="17">
        <v>617</v>
      </c>
      <c r="E618" s="118">
        <f t="shared" si="11"/>
        <v>382540</v>
      </c>
      <c r="F618" s="12"/>
      <c r="G618" s="159"/>
      <c r="H618" s="159"/>
      <c r="I618" s="159"/>
      <c r="J618" s="159"/>
      <c r="K618" s="183"/>
    </row>
    <row r="619" spans="4:11" ht="14.45" customHeight="1">
      <c r="D619" s="17">
        <v>618</v>
      </c>
      <c r="E619" s="118">
        <f t="shared" si="11"/>
        <v>383160</v>
      </c>
      <c r="F619" s="12"/>
      <c r="G619" s="159"/>
      <c r="H619" s="159"/>
      <c r="I619" s="159"/>
      <c r="J619" s="159"/>
      <c r="K619" s="183"/>
    </row>
    <row r="620" spans="4:11" ht="14.45" customHeight="1">
      <c r="D620" s="17">
        <v>619</v>
      </c>
      <c r="E620" s="118">
        <f t="shared" si="11"/>
        <v>383780</v>
      </c>
      <c r="F620" s="12"/>
      <c r="G620" s="159"/>
      <c r="H620" s="159"/>
      <c r="I620" s="159"/>
      <c r="J620" s="159"/>
      <c r="K620" s="183"/>
    </row>
    <row r="621" spans="4:11" ht="14.45" customHeight="1">
      <c r="D621" s="17">
        <v>620</v>
      </c>
      <c r="E621" s="118">
        <f t="shared" si="11"/>
        <v>384400</v>
      </c>
      <c r="F621" s="12"/>
      <c r="G621" s="159"/>
      <c r="H621" s="159"/>
      <c r="I621" s="159"/>
      <c r="J621" s="159"/>
      <c r="K621" s="183"/>
    </row>
    <row r="622" spans="4:11" ht="14.45" customHeight="1">
      <c r="D622" s="17">
        <v>621</v>
      </c>
      <c r="E622" s="118">
        <f t="shared" ref="E622:E685" si="12">D622*620</f>
        <v>385020</v>
      </c>
      <c r="F622" s="12"/>
      <c r="G622" s="159"/>
      <c r="H622" s="159"/>
      <c r="I622" s="159"/>
      <c r="J622" s="159"/>
      <c r="K622" s="183"/>
    </row>
    <row r="623" spans="4:11" ht="14.45" customHeight="1">
      <c r="D623" s="17">
        <v>622</v>
      </c>
      <c r="E623" s="118">
        <f t="shared" si="12"/>
        <v>385640</v>
      </c>
      <c r="F623" s="12"/>
      <c r="G623" s="159"/>
      <c r="H623" s="159"/>
      <c r="I623" s="159"/>
      <c r="J623" s="159"/>
      <c r="K623" s="183"/>
    </row>
    <row r="624" spans="4:11" ht="14.45" customHeight="1">
      <c r="D624" s="17">
        <v>623</v>
      </c>
      <c r="E624" s="118">
        <f t="shared" si="12"/>
        <v>386260</v>
      </c>
      <c r="F624" s="12"/>
      <c r="G624" s="159"/>
      <c r="H624" s="159"/>
      <c r="I624" s="159"/>
      <c r="J624" s="159"/>
      <c r="K624" s="183"/>
    </row>
    <row r="625" spans="4:11" ht="14.45" customHeight="1">
      <c r="D625" s="17">
        <v>624</v>
      </c>
      <c r="E625" s="118">
        <f t="shared" si="12"/>
        <v>386880</v>
      </c>
      <c r="F625" s="12"/>
      <c r="G625" s="159"/>
      <c r="H625" s="159"/>
      <c r="I625" s="159"/>
      <c r="J625" s="159"/>
      <c r="K625" s="183"/>
    </row>
    <row r="626" spans="4:11" ht="14.45" customHeight="1">
      <c r="D626" s="17">
        <v>625</v>
      </c>
      <c r="E626" s="118">
        <f t="shared" si="12"/>
        <v>387500</v>
      </c>
      <c r="F626" s="12"/>
      <c r="G626" s="159"/>
      <c r="H626" s="159"/>
      <c r="I626" s="159"/>
      <c r="J626" s="159"/>
      <c r="K626" s="183"/>
    </row>
    <row r="627" spans="4:11" ht="14.45" customHeight="1">
      <c r="D627" s="17">
        <v>626</v>
      </c>
      <c r="E627" s="118">
        <f t="shared" si="12"/>
        <v>388120</v>
      </c>
      <c r="F627" s="12"/>
      <c r="G627" s="159"/>
      <c r="H627" s="159"/>
      <c r="I627" s="159"/>
      <c r="J627" s="159"/>
      <c r="K627" s="183"/>
    </row>
    <row r="628" spans="4:11" ht="14.45" customHeight="1">
      <c r="D628" s="17">
        <v>627</v>
      </c>
      <c r="E628" s="118">
        <f t="shared" si="12"/>
        <v>388740</v>
      </c>
      <c r="F628" s="12"/>
      <c r="G628" s="159"/>
      <c r="H628" s="159"/>
      <c r="I628" s="159"/>
      <c r="J628" s="159"/>
      <c r="K628" s="183"/>
    </row>
    <row r="629" spans="4:11" ht="14.45" customHeight="1">
      <c r="D629" s="17">
        <v>628</v>
      </c>
      <c r="E629" s="118">
        <f t="shared" si="12"/>
        <v>389360</v>
      </c>
      <c r="F629" s="12"/>
      <c r="G629" s="159"/>
      <c r="H629" s="159"/>
      <c r="I629" s="159"/>
      <c r="J629" s="159"/>
      <c r="K629" s="183"/>
    </row>
    <row r="630" spans="4:11" ht="14.45" customHeight="1">
      <c r="D630" s="17">
        <v>629</v>
      </c>
      <c r="E630" s="118">
        <f t="shared" si="12"/>
        <v>389980</v>
      </c>
      <c r="F630" s="12"/>
      <c r="G630" s="159"/>
      <c r="H630" s="159"/>
      <c r="I630" s="159"/>
      <c r="J630" s="159"/>
      <c r="K630" s="183"/>
    </row>
    <row r="631" spans="4:11" ht="14.45" customHeight="1">
      <c r="D631" s="17">
        <v>630</v>
      </c>
      <c r="E631" s="118">
        <f t="shared" si="12"/>
        <v>390600</v>
      </c>
      <c r="F631" s="12"/>
      <c r="G631" s="159"/>
      <c r="H631" s="159"/>
      <c r="I631" s="159"/>
      <c r="J631" s="159"/>
      <c r="K631" s="183"/>
    </row>
    <row r="632" spans="4:11" ht="14.45" customHeight="1">
      <c r="D632" s="17">
        <v>631</v>
      </c>
      <c r="E632" s="118">
        <f t="shared" si="12"/>
        <v>391220</v>
      </c>
      <c r="F632" s="12"/>
      <c r="G632" s="159"/>
      <c r="H632" s="159"/>
      <c r="I632" s="159"/>
      <c r="J632" s="159"/>
      <c r="K632" s="183"/>
    </row>
    <row r="633" spans="4:11" ht="14.45" customHeight="1">
      <c r="D633" s="17">
        <v>632</v>
      </c>
      <c r="E633" s="118">
        <f t="shared" si="12"/>
        <v>391840</v>
      </c>
      <c r="F633" s="12"/>
      <c r="G633" s="159"/>
      <c r="H633" s="159"/>
      <c r="I633" s="159"/>
      <c r="J633" s="159"/>
      <c r="K633" s="183"/>
    </row>
    <row r="634" spans="4:11" ht="14.45" customHeight="1">
      <c r="D634" s="17">
        <v>633</v>
      </c>
      <c r="E634" s="118">
        <f t="shared" si="12"/>
        <v>392460</v>
      </c>
      <c r="F634" s="12"/>
      <c r="G634" s="159"/>
      <c r="H634" s="159"/>
      <c r="I634" s="159"/>
      <c r="J634" s="159"/>
      <c r="K634" s="183"/>
    </row>
    <row r="635" spans="4:11" ht="14.45" customHeight="1">
      <c r="D635" s="17">
        <v>634</v>
      </c>
      <c r="E635" s="118">
        <f t="shared" si="12"/>
        <v>393080</v>
      </c>
      <c r="F635" s="12"/>
      <c r="G635" s="159"/>
      <c r="H635" s="159"/>
      <c r="I635" s="159"/>
      <c r="J635" s="159"/>
      <c r="K635" s="183"/>
    </row>
    <row r="636" spans="4:11" ht="14.45" customHeight="1">
      <c r="D636" s="17">
        <v>635</v>
      </c>
      <c r="E636" s="118">
        <f t="shared" si="12"/>
        <v>393700</v>
      </c>
      <c r="F636" s="12"/>
      <c r="G636" s="159"/>
      <c r="H636" s="159"/>
      <c r="I636" s="159"/>
      <c r="J636" s="159"/>
      <c r="K636" s="183"/>
    </row>
    <row r="637" spans="4:11" ht="14.45" customHeight="1">
      <c r="D637" s="17">
        <v>636</v>
      </c>
      <c r="E637" s="118">
        <f t="shared" si="12"/>
        <v>394320</v>
      </c>
      <c r="F637" s="12"/>
      <c r="G637" s="159"/>
      <c r="H637" s="159"/>
      <c r="I637" s="159"/>
      <c r="J637" s="159"/>
      <c r="K637" s="183"/>
    </row>
    <row r="638" spans="4:11" ht="14.45" customHeight="1">
      <c r="D638" s="17">
        <v>637</v>
      </c>
      <c r="E638" s="118">
        <f t="shared" si="12"/>
        <v>394940</v>
      </c>
      <c r="F638" s="12"/>
      <c r="G638" s="159"/>
      <c r="H638" s="159"/>
      <c r="I638" s="159"/>
      <c r="J638" s="159"/>
      <c r="K638" s="183"/>
    </row>
    <row r="639" spans="4:11" ht="14.45" customHeight="1">
      <c r="D639" s="17">
        <v>638</v>
      </c>
      <c r="E639" s="118">
        <f t="shared" si="12"/>
        <v>395560</v>
      </c>
      <c r="F639" s="12"/>
      <c r="G639" s="159"/>
      <c r="H639" s="159"/>
      <c r="I639" s="159"/>
      <c r="J639" s="159"/>
      <c r="K639" s="183"/>
    </row>
    <row r="640" spans="4:11" ht="14.45" customHeight="1">
      <c r="D640" s="17">
        <v>639</v>
      </c>
      <c r="E640" s="118">
        <f t="shared" si="12"/>
        <v>396180</v>
      </c>
      <c r="F640" s="12"/>
      <c r="G640" s="159"/>
      <c r="H640" s="159"/>
      <c r="I640" s="159"/>
      <c r="J640" s="159"/>
      <c r="K640" s="183"/>
    </row>
    <row r="641" spans="4:11" ht="14.45" customHeight="1">
      <c r="D641" s="17">
        <v>640</v>
      </c>
      <c r="E641" s="118">
        <f t="shared" si="12"/>
        <v>396800</v>
      </c>
      <c r="F641" s="12"/>
      <c r="G641" s="159"/>
      <c r="H641" s="159"/>
      <c r="I641" s="159"/>
      <c r="J641" s="159"/>
      <c r="K641" s="183"/>
    </row>
    <row r="642" spans="4:11" ht="14.45" customHeight="1">
      <c r="D642" s="17">
        <v>641</v>
      </c>
      <c r="E642" s="118">
        <f t="shared" si="12"/>
        <v>397420</v>
      </c>
      <c r="F642" s="12"/>
      <c r="G642" s="159"/>
      <c r="H642" s="159"/>
      <c r="I642" s="159"/>
      <c r="J642" s="159"/>
      <c r="K642" s="183"/>
    </row>
    <row r="643" spans="4:11" ht="14.45" customHeight="1">
      <c r="D643" s="17">
        <v>642</v>
      </c>
      <c r="E643" s="118">
        <f t="shared" si="12"/>
        <v>398040</v>
      </c>
      <c r="F643" s="12"/>
      <c r="G643" s="159"/>
      <c r="H643" s="159"/>
      <c r="I643" s="159"/>
      <c r="J643" s="159"/>
      <c r="K643" s="183"/>
    </row>
    <row r="644" spans="4:11" ht="14.45" customHeight="1">
      <c r="D644" s="17">
        <v>643</v>
      </c>
      <c r="E644" s="118">
        <f t="shared" si="12"/>
        <v>398660</v>
      </c>
      <c r="F644" s="12"/>
      <c r="G644" s="159"/>
      <c r="H644" s="159"/>
      <c r="I644" s="159"/>
      <c r="J644" s="159"/>
      <c r="K644" s="183"/>
    </row>
    <row r="645" spans="4:11" ht="14.45" customHeight="1">
      <c r="D645" s="17">
        <v>644</v>
      </c>
      <c r="E645" s="118">
        <f t="shared" si="12"/>
        <v>399280</v>
      </c>
      <c r="F645" s="12"/>
      <c r="G645" s="159"/>
      <c r="H645" s="159"/>
      <c r="I645" s="159"/>
      <c r="J645" s="159"/>
      <c r="K645" s="183"/>
    </row>
    <row r="646" spans="4:11" ht="14.45" customHeight="1">
      <c r="D646" s="17">
        <v>645</v>
      </c>
      <c r="E646" s="118">
        <f t="shared" si="12"/>
        <v>399900</v>
      </c>
      <c r="F646" s="12"/>
      <c r="G646" s="159"/>
      <c r="H646" s="159"/>
      <c r="I646" s="159"/>
      <c r="J646" s="159"/>
      <c r="K646" s="183"/>
    </row>
    <row r="647" spans="4:11" ht="14.45" customHeight="1">
      <c r="D647" s="17">
        <v>646</v>
      </c>
      <c r="E647" s="118">
        <f t="shared" si="12"/>
        <v>400520</v>
      </c>
      <c r="F647" s="12"/>
      <c r="G647" s="159"/>
      <c r="H647" s="159"/>
      <c r="I647" s="159"/>
      <c r="J647" s="159"/>
      <c r="K647" s="183"/>
    </row>
    <row r="648" spans="4:11" ht="14.45" customHeight="1">
      <c r="D648" s="17">
        <v>647</v>
      </c>
      <c r="E648" s="118">
        <f t="shared" si="12"/>
        <v>401140</v>
      </c>
      <c r="F648" s="12"/>
      <c r="G648" s="159"/>
      <c r="H648" s="159"/>
      <c r="I648" s="159"/>
      <c r="J648" s="159"/>
      <c r="K648" s="183"/>
    </row>
    <row r="649" spans="4:11" ht="14.45" customHeight="1">
      <c r="D649" s="17">
        <v>648</v>
      </c>
      <c r="E649" s="118">
        <f t="shared" si="12"/>
        <v>401760</v>
      </c>
      <c r="F649" s="12"/>
      <c r="G649" s="159"/>
      <c r="H649" s="159"/>
      <c r="I649" s="159"/>
      <c r="J649" s="159"/>
      <c r="K649" s="183"/>
    </row>
    <row r="650" spans="4:11" ht="14.45" customHeight="1">
      <c r="D650" s="17">
        <v>649</v>
      </c>
      <c r="E650" s="118">
        <f t="shared" si="12"/>
        <v>402380</v>
      </c>
      <c r="F650" s="12"/>
      <c r="G650" s="159"/>
      <c r="H650" s="159"/>
      <c r="I650" s="159"/>
      <c r="J650" s="159"/>
      <c r="K650" s="183"/>
    </row>
    <row r="651" spans="4:11" ht="14.45" customHeight="1">
      <c r="D651" s="17">
        <v>650</v>
      </c>
      <c r="E651" s="118">
        <f t="shared" si="12"/>
        <v>403000</v>
      </c>
      <c r="F651" s="12"/>
      <c r="G651" s="159"/>
      <c r="H651" s="159"/>
      <c r="I651" s="159"/>
      <c r="J651" s="159"/>
      <c r="K651" s="183"/>
    </row>
    <row r="652" spans="4:11" ht="14.45" customHeight="1">
      <c r="D652" s="17">
        <v>651</v>
      </c>
      <c r="E652" s="118">
        <f t="shared" si="12"/>
        <v>403620</v>
      </c>
      <c r="F652" s="12"/>
      <c r="G652" s="159"/>
      <c r="H652" s="159"/>
      <c r="I652" s="159"/>
      <c r="J652" s="159"/>
      <c r="K652" s="183"/>
    </row>
    <row r="653" spans="4:11" ht="14.45" customHeight="1">
      <c r="D653" s="17">
        <v>652</v>
      </c>
      <c r="E653" s="118">
        <f t="shared" si="12"/>
        <v>404240</v>
      </c>
      <c r="F653" s="12"/>
      <c r="G653" s="159"/>
      <c r="H653" s="159"/>
      <c r="I653" s="159"/>
      <c r="J653" s="159"/>
      <c r="K653" s="183"/>
    </row>
    <row r="654" spans="4:11" ht="14.45" customHeight="1">
      <c r="D654" s="17">
        <v>653</v>
      </c>
      <c r="E654" s="118">
        <f t="shared" si="12"/>
        <v>404860</v>
      </c>
      <c r="F654" s="12"/>
      <c r="G654" s="159"/>
      <c r="H654" s="159"/>
      <c r="I654" s="159"/>
      <c r="J654" s="159"/>
      <c r="K654" s="183"/>
    </row>
    <row r="655" spans="4:11" ht="14.45" customHeight="1">
      <c r="D655" s="17">
        <v>654</v>
      </c>
      <c r="E655" s="118">
        <f t="shared" si="12"/>
        <v>405480</v>
      </c>
      <c r="F655" s="12"/>
      <c r="G655" s="159"/>
      <c r="H655" s="159"/>
      <c r="I655" s="159"/>
      <c r="J655" s="159"/>
      <c r="K655" s="183"/>
    </row>
    <row r="656" spans="4:11" ht="14.45" customHeight="1">
      <c r="D656" s="17">
        <v>655</v>
      </c>
      <c r="E656" s="118">
        <f t="shared" si="12"/>
        <v>406100</v>
      </c>
      <c r="F656" s="12"/>
      <c r="G656" s="159"/>
      <c r="H656" s="159"/>
      <c r="I656" s="159"/>
      <c r="J656" s="159"/>
      <c r="K656" s="183"/>
    </row>
    <row r="657" spans="4:11" ht="14.45" customHeight="1">
      <c r="D657" s="17">
        <v>656</v>
      </c>
      <c r="E657" s="118">
        <f t="shared" si="12"/>
        <v>406720</v>
      </c>
      <c r="F657" s="12"/>
      <c r="G657" s="159"/>
      <c r="H657" s="159"/>
      <c r="I657" s="159"/>
      <c r="J657" s="159"/>
      <c r="K657" s="183"/>
    </row>
    <row r="658" spans="4:11" ht="14.45" customHeight="1">
      <c r="D658" s="17">
        <v>657</v>
      </c>
      <c r="E658" s="118">
        <f t="shared" si="12"/>
        <v>407340</v>
      </c>
      <c r="F658" s="12"/>
      <c r="G658" s="159"/>
      <c r="H658" s="159"/>
      <c r="I658" s="159"/>
      <c r="J658" s="159"/>
      <c r="K658" s="183"/>
    </row>
    <row r="659" spans="4:11" ht="14.45" customHeight="1">
      <c r="D659" s="17">
        <v>658</v>
      </c>
      <c r="E659" s="118">
        <f t="shared" si="12"/>
        <v>407960</v>
      </c>
      <c r="F659" s="12"/>
      <c r="G659" s="159"/>
      <c r="H659" s="159"/>
      <c r="I659" s="159"/>
      <c r="J659" s="159"/>
      <c r="K659" s="183"/>
    </row>
    <row r="660" spans="4:11" ht="14.45" customHeight="1">
      <c r="D660" s="17">
        <v>659</v>
      </c>
      <c r="E660" s="118">
        <f t="shared" si="12"/>
        <v>408580</v>
      </c>
      <c r="F660" s="12"/>
      <c r="G660" s="159"/>
      <c r="H660" s="159"/>
      <c r="I660" s="159"/>
      <c r="J660" s="159"/>
      <c r="K660" s="183"/>
    </row>
    <row r="661" spans="4:11" ht="14.45" customHeight="1">
      <c r="D661" s="17">
        <v>660</v>
      </c>
      <c r="E661" s="118">
        <f t="shared" si="12"/>
        <v>409200</v>
      </c>
      <c r="F661" s="12"/>
      <c r="G661" s="159"/>
      <c r="H661" s="159"/>
      <c r="I661" s="159"/>
      <c r="J661" s="159"/>
      <c r="K661" s="183"/>
    </row>
    <row r="662" spans="4:11" ht="14.45" customHeight="1">
      <c r="D662" s="17">
        <v>661</v>
      </c>
      <c r="E662" s="118">
        <f t="shared" si="12"/>
        <v>409820</v>
      </c>
      <c r="F662" s="12"/>
      <c r="G662" s="159"/>
      <c r="H662" s="159"/>
      <c r="I662" s="159"/>
      <c r="J662" s="159"/>
      <c r="K662" s="183"/>
    </row>
    <row r="663" spans="4:11" ht="14.45" customHeight="1">
      <c r="D663" s="17">
        <v>662</v>
      </c>
      <c r="E663" s="118">
        <f t="shared" si="12"/>
        <v>410440</v>
      </c>
      <c r="F663" s="12"/>
      <c r="G663" s="159"/>
      <c r="H663" s="159"/>
      <c r="I663" s="159"/>
      <c r="J663" s="159"/>
      <c r="K663" s="183"/>
    </row>
    <row r="664" spans="4:11" ht="14.45" customHeight="1">
      <c r="D664" s="17">
        <v>663</v>
      </c>
      <c r="E664" s="118">
        <f t="shared" si="12"/>
        <v>411060</v>
      </c>
      <c r="F664" s="12"/>
      <c r="G664" s="159"/>
      <c r="H664" s="159"/>
      <c r="I664" s="159"/>
      <c r="J664" s="159"/>
      <c r="K664" s="183"/>
    </row>
    <row r="665" spans="4:11" ht="14.45" customHeight="1">
      <c r="D665" s="17">
        <v>664</v>
      </c>
      <c r="E665" s="118">
        <f t="shared" si="12"/>
        <v>411680</v>
      </c>
      <c r="F665" s="12"/>
      <c r="G665" s="159"/>
      <c r="H665" s="159"/>
      <c r="I665" s="159"/>
      <c r="J665" s="159"/>
      <c r="K665" s="183"/>
    </row>
    <row r="666" spans="4:11" ht="14.45" customHeight="1">
      <c r="D666" s="17">
        <v>665</v>
      </c>
      <c r="E666" s="118">
        <f t="shared" si="12"/>
        <v>412300</v>
      </c>
      <c r="F666" s="12"/>
      <c r="G666" s="159"/>
      <c r="H666" s="159"/>
      <c r="I666" s="159"/>
      <c r="J666" s="159"/>
      <c r="K666" s="183"/>
    </row>
    <row r="667" spans="4:11" ht="14.45" customHeight="1">
      <c r="D667" s="17">
        <v>666</v>
      </c>
      <c r="E667" s="118">
        <f t="shared" si="12"/>
        <v>412920</v>
      </c>
      <c r="F667" s="12"/>
      <c r="G667" s="159"/>
      <c r="H667" s="159"/>
      <c r="I667" s="159"/>
      <c r="J667" s="159"/>
      <c r="K667" s="183"/>
    </row>
    <row r="668" spans="4:11" ht="14.45" customHeight="1">
      <c r="D668" s="17">
        <v>667</v>
      </c>
      <c r="E668" s="118">
        <f t="shared" si="12"/>
        <v>413540</v>
      </c>
      <c r="F668" s="12"/>
      <c r="G668" s="159"/>
      <c r="H668" s="159"/>
      <c r="I668" s="159"/>
      <c r="J668" s="159"/>
      <c r="K668" s="183"/>
    </row>
    <row r="669" spans="4:11" ht="14.45" customHeight="1">
      <c r="D669" s="17">
        <v>668</v>
      </c>
      <c r="E669" s="118">
        <f t="shared" si="12"/>
        <v>414160</v>
      </c>
      <c r="F669" s="12"/>
      <c r="G669" s="159"/>
      <c r="H669" s="159"/>
      <c r="I669" s="159"/>
      <c r="J669" s="159"/>
      <c r="K669" s="183"/>
    </row>
    <row r="670" spans="4:11" ht="14.45" customHeight="1">
      <c r="D670" s="17">
        <v>669</v>
      </c>
      <c r="E670" s="118">
        <f t="shared" si="12"/>
        <v>414780</v>
      </c>
      <c r="F670" s="12"/>
      <c r="G670" s="159"/>
      <c r="H670" s="159"/>
      <c r="I670" s="159"/>
      <c r="J670" s="159"/>
      <c r="K670" s="183"/>
    </row>
    <row r="671" spans="4:11" ht="14.45" customHeight="1">
      <c r="D671" s="17">
        <v>670</v>
      </c>
      <c r="E671" s="118">
        <f t="shared" si="12"/>
        <v>415400</v>
      </c>
      <c r="F671" s="12"/>
      <c r="G671" s="159"/>
      <c r="H671" s="159"/>
      <c r="I671" s="159"/>
      <c r="J671" s="159"/>
      <c r="K671" s="183"/>
    </row>
    <row r="672" spans="4:11" ht="14.45" customHeight="1">
      <c r="D672" s="17">
        <v>671</v>
      </c>
      <c r="E672" s="118">
        <f t="shared" si="12"/>
        <v>416020</v>
      </c>
      <c r="F672" s="12"/>
      <c r="G672" s="159"/>
      <c r="H672" s="159"/>
      <c r="I672" s="159"/>
      <c r="J672" s="159"/>
      <c r="K672" s="183"/>
    </row>
    <row r="673" spans="4:11" ht="14.45" customHeight="1">
      <c r="D673" s="17">
        <v>672</v>
      </c>
      <c r="E673" s="118">
        <f t="shared" si="12"/>
        <v>416640</v>
      </c>
      <c r="F673" s="12"/>
      <c r="G673" s="159"/>
      <c r="H673" s="159"/>
      <c r="I673" s="159"/>
      <c r="J673" s="159"/>
      <c r="K673" s="183"/>
    </row>
    <row r="674" spans="4:11" ht="14.45" customHeight="1">
      <c r="D674" s="17">
        <v>673</v>
      </c>
      <c r="E674" s="118">
        <f t="shared" si="12"/>
        <v>417260</v>
      </c>
      <c r="F674" s="12"/>
      <c r="G674" s="159"/>
      <c r="H674" s="159"/>
      <c r="I674" s="159"/>
      <c r="J674" s="159"/>
      <c r="K674" s="183"/>
    </row>
    <row r="675" spans="4:11" ht="14.45" customHeight="1">
      <c r="D675" s="17">
        <v>674</v>
      </c>
      <c r="E675" s="118">
        <f t="shared" si="12"/>
        <v>417880</v>
      </c>
      <c r="F675" s="12"/>
      <c r="G675" s="159"/>
      <c r="H675" s="159"/>
      <c r="I675" s="159"/>
      <c r="J675" s="159"/>
      <c r="K675" s="183"/>
    </row>
    <row r="676" spans="4:11" ht="14.45" customHeight="1">
      <c r="D676" s="17">
        <v>675</v>
      </c>
      <c r="E676" s="118">
        <f t="shared" si="12"/>
        <v>418500</v>
      </c>
      <c r="F676" s="12"/>
      <c r="G676" s="159"/>
      <c r="H676" s="159"/>
      <c r="I676" s="159"/>
      <c r="J676" s="159"/>
      <c r="K676" s="183"/>
    </row>
    <row r="677" spans="4:11" ht="14.45" customHeight="1">
      <c r="D677" s="17">
        <v>676</v>
      </c>
      <c r="E677" s="118">
        <f t="shared" si="12"/>
        <v>419120</v>
      </c>
      <c r="F677" s="12"/>
      <c r="G677" s="159"/>
      <c r="H677" s="159"/>
      <c r="I677" s="159"/>
      <c r="J677" s="159"/>
      <c r="K677" s="183"/>
    </row>
    <row r="678" spans="4:11" ht="14.45" customHeight="1">
      <c r="D678" s="17">
        <v>677</v>
      </c>
      <c r="E678" s="118">
        <f t="shared" si="12"/>
        <v>419740</v>
      </c>
      <c r="F678" s="12"/>
      <c r="G678" s="159"/>
      <c r="H678" s="159"/>
      <c r="I678" s="159"/>
      <c r="J678" s="159"/>
      <c r="K678" s="183"/>
    </row>
    <row r="679" spans="4:11" ht="14.45" customHeight="1">
      <c r="D679" s="17">
        <v>678</v>
      </c>
      <c r="E679" s="118">
        <f t="shared" si="12"/>
        <v>420360</v>
      </c>
      <c r="F679" s="12"/>
      <c r="G679" s="159"/>
      <c r="H679" s="159"/>
      <c r="I679" s="159"/>
      <c r="J679" s="159"/>
      <c r="K679" s="183"/>
    </row>
    <row r="680" spans="4:11" ht="14.45" customHeight="1">
      <c r="D680" s="17">
        <v>679</v>
      </c>
      <c r="E680" s="118">
        <f t="shared" si="12"/>
        <v>420980</v>
      </c>
      <c r="F680" s="12"/>
      <c r="G680" s="159"/>
      <c r="H680" s="159"/>
      <c r="I680" s="159"/>
      <c r="J680" s="159"/>
      <c r="K680" s="183"/>
    </row>
    <row r="681" spans="4:11" ht="14.45" customHeight="1">
      <c r="D681" s="17">
        <v>680</v>
      </c>
      <c r="E681" s="118">
        <f t="shared" si="12"/>
        <v>421600</v>
      </c>
      <c r="F681" s="12"/>
      <c r="G681" s="159"/>
      <c r="H681" s="159"/>
      <c r="I681" s="159"/>
      <c r="J681" s="159"/>
      <c r="K681" s="183"/>
    </row>
    <row r="682" spans="4:11" ht="14.45" customHeight="1">
      <c r="D682" s="17">
        <v>681</v>
      </c>
      <c r="E682" s="118">
        <f t="shared" si="12"/>
        <v>422220</v>
      </c>
      <c r="F682" s="12"/>
      <c r="G682" s="159"/>
      <c r="H682" s="159"/>
      <c r="I682" s="159"/>
      <c r="J682" s="159"/>
      <c r="K682" s="183"/>
    </row>
    <row r="683" spans="4:11" ht="14.45" customHeight="1">
      <c r="D683" s="17">
        <v>682</v>
      </c>
      <c r="E683" s="118">
        <f t="shared" si="12"/>
        <v>422840</v>
      </c>
      <c r="F683" s="12"/>
      <c r="G683" s="159"/>
      <c r="H683" s="159"/>
      <c r="I683" s="159"/>
      <c r="J683" s="159"/>
      <c r="K683" s="183"/>
    </row>
    <row r="684" spans="4:11" ht="14.45" customHeight="1">
      <c r="D684" s="17">
        <v>683</v>
      </c>
      <c r="E684" s="118">
        <f t="shared" si="12"/>
        <v>423460</v>
      </c>
      <c r="F684" s="12"/>
      <c r="G684" s="159"/>
      <c r="H684" s="159"/>
      <c r="I684" s="159"/>
      <c r="J684" s="159"/>
      <c r="K684" s="183"/>
    </row>
    <row r="685" spans="4:11" ht="14.45" customHeight="1">
      <c r="D685" s="17">
        <v>684</v>
      </c>
      <c r="E685" s="118">
        <f t="shared" si="12"/>
        <v>424080</v>
      </c>
      <c r="F685" s="12"/>
      <c r="G685" s="159"/>
      <c r="H685" s="159"/>
      <c r="I685" s="159"/>
      <c r="J685" s="159"/>
      <c r="K685" s="183"/>
    </row>
    <row r="686" spans="4:11" ht="14.45" customHeight="1">
      <c r="D686" s="17">
        <v>685</v>
      </c>
      <c r="E686" s="118">
        <f t="shared" ref="E686:E749" si="13">D686*620</f>
        <v>424700</v>
      </c>
      <c r="F686" s="12"/>
      <c r="G686" s="159"/>
      <c r="H686" s="159"/>
      <c r="I686" s="159"/>
      <c r="J686" s="159"/>
      <c r="K686" s="183"/>
    </row>
    <row r="687" spans="4:11" ht="14.45" customHeight="1">
      <c r="D687" s="17">
        <v>686</v>
      </c>
      <c r="E687" s="118">
        <f t="shared" si="13"/>
        <v>425320</v>
      </c>
      <c r="F687" s="12"/>
      <c r="G687" s="159"/>
      <c r="H687" s="159"/>
      <c r="I687" s="159"/>
      <c r="J687" s="159"/>
      <c r="K687" s="183"/>
    </row>
    <row r="688" spans="4:11" ht="14.45" customHeight="1">
      <c r="D688" s="17">
        <v>687</v>
      </c>
      <c r="E688" s="118">
        <f t="shared" si="13"/>
        <v>425940</v>
      </c>
      <c r="F688" s="12"/>
      <c r="G688" s="159"/>
      <c r="H688" s="159"/>
      <c r="I688" s="159"/>
      <c r="J688" s="159"/>
      <c r="K688" s="183"/>
    </row>
    <row r="689" spans="4:11" ht="14.45" customHeight="1">
      <c r="D689" s="17">
        <v>688</v>
      </c>
      <c r="E689" s="118">
        <f t="shared" si="13"/>
        <v>426560</v>
      </c>
      <c r="F689" s="12"/>
      <c r="G689" s="159"/>
      <c r="H689" s="159"/>
      <c r="I689" s="159"/>
      <c r="J689" s="159"/>
      <c r="K689" s="183"/>
    </row>
    <row r="690" spans="4:11" ht="14.45" customHeight="1">
      <c r="D690" s="17">
        <v>689</v>
      </c>
      <c r="E690" s="118">
        <f t="shared" si="13"/>
        <v>427180</v>
      </c>
      <c r="F690" s="12"/>
      <c r="G690" s="159"/>
      <c r="H690" s="159"/>
      <c r="I690" s="159"/>
      <c r="J690" s="159"/>
      <c r="K690" s="183"/>
    </row>
    <row r="691" spans="4:11" ht="14.45" customHeight="1">
      <c r="D691" s="17">
        <v>690</v>
      </c>
      <c r="E691" s="118">
        <f t="shared" si="13"/>
        <v>427800</v>
      </c>
      <c r="F691" s="12"/>
      <c r="G691" s="159"/>
      <c r="H691" s="159"/>
      <c r="I691" s="159"/>
      <c r="J691" s="159"/>
      <c r="K691" s="183"/>
    </row>
    <row r="692" spans="4:11" ht="14.45" customHeight="1">
      <c r="D692" s="17">
        <v>691</v>
      </c>
      <c r="E692" s="118">
        <f t="shared" si="13"/>
        <v>428420</v>
      </c>
      <c r="F692" s="12"/>
      <c r="G692" s="159"/>
      <c r="H692" s="159"/>
      <c r="I692" s="159"/>
      <c r="J692" s="159"/>
      <c r="K692" s="183"/>
    </row>
    <row r="693" spans="4:11" ht="14.45" customHeight="1">
      <c r="D693" s="17">
        <v>692</v>
      </c>
      <c r="E693" s="118">
        <f t="shared" si="13"/>
        <v>429040</v>
      </c>
      <c r="F693" s="12"/>
      <c r="G693" s="159"/>
      <c r="H693" s="159"/>
      <c r="I693" s="159"/>
      <c r="J693" s="159"/>
      <c r="K693" s="183"/>
    </row>
    <row r="694" spans="4:11" ht="14.45" customHeight="1">
      <c r="D694" s="17">
        <v>693</v>
      </c>
      <c r="E694" s="118">
        <f t="shared" si="13"/>
        <v>429660</v>
      </c>
      <c r="F694" s="12"/>
      <c r="G694" s="159"/>
      <c r="H694" s="159"/>
      <c r="I694" s="159"/>
      <c r="J694" s="159"/>
      <c r="K694" s="183"/>
    </row>
    <row r="695" spans="4:11" ht="14.45" customHeight="1">
      <c r="D695" s="17">
        <v>694</v>
      </c>
      <c r="E695" s="118">
        <f t="shared" si="13"/>
        <v>430280</v>
      </c>
      <c r="F695" s="12"/>
      <c r="G695" s="159"/>
      <c r="H695" s="159"/>
      <c r="I695" s="159"/>
      <c r="J695" s="159"/>
      <c r="K695" s="183"/>
    </row>
    <row r="696" spans="4:11" ht="14.45" customHeight="1">
      <c r="D696" s="17">
        <v>695</v>
      </c>
      <c r="E696" s="118">
        <f t="shared" si="13"/>
        <v>430900</v>
      </c>
      <c r="F696" s="12"/>
      <c r="G696" s="159"/>
      <c r="H696" s="159"/>
      <c r="I696" s="159"/>
      <c r="J696" s="159"/>
      <c r="K696" s="183"/>
    </row>
    <row r="697" spans="4:11" ht="14.45" customHeight="1">
      <c r="D697" s="17">
        <v>696</v>
      </c>
      <c r="E697" s="118">
        <f t="shared" si="13"/>
        <v>431520</v>
      </c>
      <c r="F697" s="12"/>
      <c r="G697" s="159"/>
      <c r="H697" s="159"/>
      <c r="I697" s="159"/>
      <c r="J697" s="159"/>
      <c r="K697" s="183"/>
    </row>
    <row r="698" spans="4:11" ht="14.45" customHeight="1">
      <c r="D698" s="17">
        <v>697</v>
      </c>
      <c r="E698" s="118">
        <f t="shared" si="13"/>
        <v>432140</v>
      </c>
      <c r="F698" s="12"/>
      <c r="G698" s="159"/>
      <c r="H698" s="159"/>
      <c r="I698" s="159"/>
      <c r="J698" s="159"/>
      <c r="K698" s="183"/>
    </row>
    <row r="699" spans="4:11" ht="14.45" customHeight="1">
      <c r="D699" s="17">
        <v>698</v>
      </c>
      <c r="E699" s="118">
        <f t="shared" si="13"/>
        <v>432760</v>
      </c>
      <c r="F699" s="12"/>
      <c r="G699" s="159"/>
      <c r="H699" s="159"/>
      <c r="I699" s="159"/>
      <c r="J699" s="159"/>
      <c r="K699" s="183"/>
    </row>
    <row r="700" spans="4:11" ht="14.45" customHeight="1">
      <c r="D700" s="17">
        <v>699</v>
      </c>
      <c r="E700" s="118">
        <f t="shared" si="13"/>
        <v>433380</v>
      </c>
      <c r="F700" s="12"/>
      <c r="G700" s="159"/>
      <c r="H700" s="159"/>
      <c r="I700" s="159"/>
      <c r="J700" s="159"/>
      <c r="K700" s="183"/>
    </row>
    <row r="701" spans="4:11" ht="14.45" customHeight="1">
      <c r="D701" s="17">
        <v>700</v>
      </c>
      <c r="E701" s="118">
        <f t="shared" si="13"/>
        <v>434000</v>
      </c>
      <c r="F701" s="12"/>
      <c r="G701" s="159"/>
      <c r="H701" s="159"/>
      <c r="I701" s="159"/>
      <c r="J701" s="159"/>
      <c r="K701" s="183"/>
    </row>
    <row r="702" spans="4:11" ht="14.45" customHeight="1">
      <c r="D702" s="17">
        <v>701</v>
      </c>
      <c r="E702" s="118">
        <f t="shared" si="13"/>
        <v>434620</v>
      </c>
      <c r="F702" s="12"/>
      <c r="G702" s="159"/>
      <c r="H702" s="159"/>
      <c r="I702" s="159"/>
      <c r="J702" s="159"/>
      <c r="K702" s="183"/>
    </row>
    <row r="703" spans="4:11" ht="14.45" customHeight="1">
      <c r="D703" s="17">
        <v>702</v>
      </c>
      <c r="E703" s="118">
        <f t="shared" si="13"/>
        <v>435240</v>
      </c>
      <c r="F703" s="12"/>
      <c r="G703" s="159"/>
      <c r="H703" s="159"/>
      <c r="I703" s="159"/>
      <c r="J703" s="159"/>
      <c r="K703" s="183"/>
    </row>
    <row r="704" spans="4:11" ht="14.45" customHeight="1">
      <c r="D704" s="17">
        <v>703</v>
      </c>
      <c r="E704" s="118">
        <f t="shared" si="13"/>
        <v>435860</v>
      </c>
      <c r="F704" s="12"/>
      <c r="G704" s="159"/>
      <c r="H704" s="159"/>
      <c r="I704" s="159"/>
      <c r="J704" s="159"/>
      <c r="K704" s="183"/>
    </row>
    <row r="705" spans="4:11" ht="14.45" customHeight="1">
      <c r="D705" s="17">
        <v>704</v>
      </c>
      <c r="E705" s="118">
        <f t="shared" si="13"/>
        <v>436480</v>
      </c>
      <c r="F705" s="12"/>
      <c r="G705" s="159"/>
      <c r="H705" s="159"/>
      <c r="I705" s="159"/>
      <c r="J705" s="159"/>
      <c r="K705" s="183"/>
    </row>
    <row r="706" spans="4:11" ht="14.45" customHeight="1">
      <c r="D706" s="17">
        <v>705</v>
      </c>
      <c r="E706" s="118">
        <f t="shared" si="13"/>
        <v>437100</v>
      </c>
      <c r="F706" s="12"/>
      <c r="G706" s="159"/>
      <c r="H706" s="159"/>
      <c r="I706" s="159"/>
      <c r="J706" s="159"/>
      <c r="K706" s="183"/>
    </row>
    <row r="707" spans="4:11" ht="14.45" customHeight="1">
      <c r="D707" s="17">
        <v>706</v>
      </c>
      <c r="E707" s="118">
        <f t="shared" si="13"/>
        <v>437720</v>
      </c>
      <c r="F707" s="12"/>
      <c r="G707" s="159"/>
      <c r="H707" s="159"/>
      <c r="I707" s="159"/>
      <c r="J707" s="159"/>
      <c r="K707" s="183"/>
    </row>
    <row r="708" spans="4:11" ht="14.45" customHeight="1">
      <c r="D708" s="17">
        <v>707</v>
      </c>
      <c r="E708" s="118">
        <f t="shared" si="13"/>
        <v>438340</v>
      </c>
      <c r="F708" s="12"/>
      <c r="G708" s="159"/>
      <c r="H708" s="159"/>
      <c r="I708" s="159"/>
      <c r="J708" s="159"/>
      <c r="K708" s="183"/>
    </row>
    <row r="709" spans="4:11" ht="14.45" customHeight="1">
      <c r="D709" s="17">
        <v>708</v>
      </c>
      <c r="E709" s="118">
        <f t="shared" si="13"/>
        <v>438960</v>
      </c>
      <c r="F709" s="12"/>
      <c r="G709" s="159"/>
      <c r="H709" s="159"/>
      <c r="I709" s="159"/>
      <c r="J709" s="159"/>
      <c r="K709" s="183"/>
    </row>
    <row r="710" spans="4:11" ht="14.45" customHeight="1">
      <c r="D710" s="17">
        <v>709</v>
      </c>
      <c r="E710" s="118">
        <f t="shared" si="13"/>
        <v>439580</v>
      </c>
      <c r="F710" s="12"/>
      <c r="G710" s="159"/>
      <c r="H710" s="159"/>
      <c r="I710" s="159"/>
      <c r="J710" s="159"/>
      <c r="K710" s="183"/>
    </row>
    <row r="711" spans="4:11" ht="14.45" customHeight="1">
      <c r="D711" s="17">
        <v>710</v>
      </c>
      <c r="E711" s="118">
        <f t="shared" si="13"/>
        <v>440200</v>
      </c>
      <c r="F711" s="12"/>
      <c r="G711" s="159"/>
      <c r="H711" s="159"/>
      <c r="I711" s="159"/>
      <c r="J711" s="159"/>
      <c r="K711" s="183"/>
    </row>
    <row r="712" spans="4:11" ht="14.45" customHeight="1">
      <c r="D712" s="17">
        <v>711</v>
      </c>
      <c r="E712" s="118">
        <f t="shared" si="13"/>
        <v>440820</v>
      </c>
      <c r="F712" s="12"/>
      <c r="G712" s="159"/>
      <c r="H712" s="159"/>
      <c r="I712" s="159"/>
      <c r="J712" s="159"/>
      <c r="K712" s="183"/>
    </row>
    <row r="713" spans="4:11" ht="14.45" customHeight="1">
      <c r="D713" s="17">
        <v>712</v>
      </c>
      <c r="E713" s="118">
        <f t="shared" si="13"/>
        <v>441440</v>
      </c>
      <c r="F713" s="12"/>
      <c r="G713" s="159"/>
      <c r="H713" s="159"/>
      <c r="I713" s="159"/>
      <c r="J713" s="159"/>
      <c r="K713" s="183"/>
    </row>
    <row r="714" spans="4:11" ht="14.45" customHeight="1">
      <c r="D714" s="17">
        <v>713</v>
      </c>
      <c r="E714" s="118">
        <f t="shared" si="13"/>
        <v>442060</v>
      </c>
      <c r="F714" s="12"/>
      <c r="G714" s="159"/>
      <c r="H714" s="159"/>
      <c r="I714" s="159"/>
      <c r="J714" s="159"/>
      <c r="K714" s="183"/>
    </row>
    <row r="715" spans="4:11" ht="14.45" customHeight="1">
      <c r="D715" s="17">
        <v>714</v>
      </c>
      <c r="E715" s="118">
        <f t="shared" si="13"/>
        <v>442680</v>
      </c>
      <c r="F715" s="12"/>
      <c r="G715" s="159"/>
      <c r="H715" s="159"/>
      <c r="I715" s="159"/>
      <c r="J715" s="159"/>
      <c r="K715" s="183"/>
    </row>
    <row r="716" spans="4:11" ht="14.45" customHeight="1">
      <c r="D716" s="17">
        <v>715</v>
      </c>
      <c r="E716" s="118">
        <f t="shared" si="13"/>
        <v>443300</v>
      </c>
      <c r="F716" s="12"/>
      <c r="G716" s="159"/>
      <c r="H716" s="159"/>
      <c r="I716" s="159"/>
      <c r="J716" s="159"/>
      <c r="K716" s="183"/>
    </row>
    <row r="717" spans="4:11" ht="14.45" customHeight="1">
      <c r="D717" s="17">
        <v>716</v>
      </c>
      <c r="E717" s="118">
        <f t="shared" si="13"/>
        <v>443920</v>
      </c>
      <c r="F717" s="12"/>
      <c r="G717" s="159"/>
      <c r="H717" s="159"/>
      <c r="I717" s="159"/>
      <c r="J717" s="159"/>
      <c r="K717" s="183"/>
    </row>
    <row r="718" spans="4:11" ht="14.45" customHeight="1">
      <c r="D718" s="17">
        <v>717</v>
      </c>
      <c r="E718" s="118">
        <f t="shared" si="13"/>
        <v>444540</v>
      </c>
      <c r="F718" s="12"/>
      <c r="G718" s="159"/>
      <c r="H718" s="159"/>
      <c r="I718" s="159"/>
      <c r="J718" s="159"/>
      <c r="K718" s="183"/>
    </row>
    <row r="719" spans="4:11" ht="14.45" customHeight="1">
      <c r="D719" s="17">
        <v>718</v>
      </c>
      <c r="E719" s="118">
        <f t="shared" si="13"/>
        <v>445160</v>
      </c>
      <c r="F719" s="12"/>
      <c r="G719" s="159"/>
      <c r="H719" s="159"/>
      <c r="I719" s="159"/>
      <c r="J719" s="159"/>
      <c r="K719" s="183"/>
    </row>
    <row r="720" spans="4:11" ht="14.45" customHeight="1">
      <c r="D720" s="17">
        <v>719</v>
      </c>
      <c r="E720" s="118">
        <f t="shared" si="13"/>
        <v>445780</v>
      </c>
      <c r="F720" s="12"/>
      <c r="G720" s="159"/>
      <c r="H720" s="159"/>
      <c r="I720" s="159"/>
      <c r="J720" s="159"/>
      <c r="K720" s="183"/>
    </row>
    <row r="721" spans="4:11" ht="14.45" customHeight="1">
      <c r="D721" s="17">
        <v>720</v>
      </c>
      <c r="E721" s="118">
        <f t="shared" si="13"/>
        <v>446400</v>
      </c>
      <c r="F721" s="12"/>
      <c r="G721" s="159"/>
      <c r="H721" s="159"/>
      <c r="I721" s="159"/>
      <c r="J721" s="159"/>
      <c r="K721" s="183"/>
    </row>
    <row r="722" spans="4:11" ht="14.45" customHeight="1">
      <c r="D722" s="17">
        <v>721</v>
      </c>
      <c r="E722" s="118">
        <f t="shared" si="13"/>
        <v>447020</v>
      </c>
      <c r="F722" s="12"/>
      <c r="G722" s="159"/>
      <c r="H722" s="159"/>
      <c r="I722" s="159"/>
      <c r="J722" s="159"/>
      <c r="K722" s="183"/>
    </row>
    <row r="723" spans="4:11" ht="14.45" customHeight="1">
      <c r="D723" s="17">
        <v>722</v>
      </c>
      <c r="E723" s="118">
        <f t="shared" si="13"/>
        <v>447640</v>
      </c>
      <c r="F723" s="12"/>
      <c r="G723" s="159"/>
      <c r="H723" s="159"/>
      <c r="I723" s="159"/>
      <c r="J723" s="159"/>
      <c r="K723" s="183"/>
    </row>
    <row r="724" spans="4:11" ht="14.45" customHeight="1">
      <c r="D724" s="17">
        <v>723</v>
      </c>
      <c r="E724" s="118">
        <f t="shared" si="13"/>
        <v>448260</v>
      </c>
      <c r="F724" s="12"/>
      <c r="G724" s="159"/>
      <c r="H724" s="159"/>
      <c r="I724" s="159"/>
      <c r="J724" s="159"/>
      <c r="K724" s="183"/>
    </row>
    <row r="725" spans="4:11" ht="14.45" customHeight="1">
      <c r="D725" s="17">
        <v>724</v>
      </c>
      <c r="E725" s="118">
        <f t="shared" si="13"/>
        <v>448880</v>
      </c>
      <c r="F725" s="12"/>
      <c r="G725" s="159"/>
      <c r="H725" s="159"/>
      <c r="I725" s="159"/>
      <c r="J725" s="159"/>
      <c r="K725" s="183"/>
    </row>
    <row r="726" spans="4:11" ht="14.45" customHeight="1">
      <c r="D726" s="17">
        <v>725</v>
      </c>
      <c r="E726" s="118">
        <f t="shared" si="13"/>
        <v>449500</v>
      </c>
      <c r="F726" s="12"/>
      <c r="G726" s="159"/>
      <c r="H726" s="159"/>
      <c r="I726" s="159"/>
      <c r="J726" s="159"/>
      <c r="K726" s="183"/>
    </row>
    <row r="727" spans="4:11" ht="14.45" customHeight="1">
      <c r="D727" s="17">
        <v>726</v>
      </c>
      <c r="E727" s="118">
        <f t="shared" si="13"/>
        <v>450120</v>
      </c>
      <c r="F727" s="12"/>
      <c r="G727" s="159"/>
      <c r="H727" s="159"/>
      <c r="I727" s="159"/>
      <c r="J727" s="159"/>
      <c r="K727" s="183"/>
    </row>
    <row r="728" spans="4:11" ht="14.45" customHeight="1">
      <c r="D728" s="17">
        <v>727</v>
      </c>
      <c r="E728" s="118">
        <f t="shared" si="13"/>
        <v>450740</v>
      </c>
      <c r="F728" s="12"/>
      <c r="G728" s="159"/>
      <c r="H728" s="159"/>
      <c r="I728" s="159"/>
      <c r="J728" s="159"/>
      <c r="K728" s="183"/>
    </row>
    <row r="729" spans="4:11" ht="14.45" customHeight="1">
      <c r="D729" s="17">
        <v>728</v>
      </c>
      <c r="E729" s="118">
        <f t="shared" si="13"/>
        <v>451360</v>
      </c>
      <c r="F729" s="12"/>
      <c r="G729" s="159"/>
      <c r="H729" s="159"/>
      <c r="I729" s="159"/>
      <c r="J729" s="159"/>
      <c r="K729" s="183"/>
    </row>
    <row r="730" spans="4:11" ht="14.45" customHeight="1">
      <c r="D730" s="17">
        <v>729</v>
      </c>
      <c r="E730" s="118">
        <f t="shared" si="13"/>
        <v>451980</v>
      </c>
      <c r="F730" s="12"/>
      <c r="G730" s="159"/>
      <c r="H730" s="159"/>
      <c r="I730" s="159"/>
      <c r="J730" s="159"/>
      <c r="K730" s="183"/>
    </row>
    <row r="731" spans="4:11" ht="14.45" customHeight="1">
      <c r="D731" s="17">
        <v>730</v>
      </c>
      <c r="E731" s="118">
        <f t="shared" si="13"/>
        <v>452600</v>
      </c>
      <c r="F731" s="12"/>
      <c r="G731" s="159"/>
      <c r="H731" s="159"/>
      <c r="I731" s="159"/>
      <c r="J731" s="159"/>
      <c r="K731" s="183"/>
    </row>
    <row r="732" spans="4:11" ht="14.45" customHeight="1">
      <c r="D732" s="17">
        <v>731</v>
      </c>
      <c r="E732" s="118">
        <f t="shared" si="13"/>
        <v>453220</v>
      </c>
      <c r="F732" s="12"/>
      <c r="G732" s="159"/>
      <c r="H732" s="159"/>
      <c r="I732" s="159"/>
      <c r="J732" s="159"/>
      <c r="K732" s="183"/>
    </row>
    <row r="733" spans="4:11" ht="14.45" customHeight="1">
      <c r="D733" s="17">
        <v>732</v>
      </c>
      <c r="E733" s="118">
        <f t="shared" si="13"/>
        <v>453840</v>
      </c>
      <c r="F733" s="12"/>
      <c r="G733" s="159"/>
      <c r="H733" s="159"/>
      <c r="I733" s="159"/>
      <c r="J733" s="159"/>
      <c r="K733" s="183"/>
    </row>
    <row r="734" spans="4:11" ht="14.45" customHeight="1">
      <c r="D734" s="17">
        <v>733</v>
      </c>
      <c r="E734" s="118">
        <f t="shared" si="13"/>
        <v>454460</v>
      </c>
      <c r="F734" s="12"/>
      <c r="G734" s="159"/>
      <c r="H734" s="159"/>
      <c r="I734" s="159"/>
      <c r="J734" s="159"/>
      <c r="K734" s="183"/>
    </row>
    <row r="735" spans="4:11" ht="14.45" customHeight="1">
      <c r="D735" s="17">
        <v>734</v>
      </c>
      <c r="E735" s="118">
        <f t="shared" si="13"/>
        <v>455080</v>
      </c>
      <c r="F735" s="12"/>
      <c r="G735" s="159"/>
      <c r="H735" s="159"/>
      <c r="I735" s="159"/>
      <c r="J735" s="159"/>
      <c r="K735" s="183"/>
    </row>
    <row r="736" spans="4:11" ht="14.45" customHeight="1">
      <c r="D736" s="17">
        <v>735</v>
      </c>
      <c r="E736" s="118">
        <f t="shared" si="13"/>
        <v>455700</v>
      </c>
      <c r="F736" s="12"/>
      <c r="G736" s="159"/>
      <c r="H736" s="159"/>
      <c r="I736" s="159"/>
      <c r="J736" s="159"/>
      <c r="K736" s="183"/>
    </row>
    <row r="737" spans="4:11" ht="14.45" customHeight="1">
      <c r="D737" s="17">
        <v>736</v>
      </c>
      <c r="E737" s="118">
        <f t="shared" si="13"/>
        <v>456320</v>
      </c>
      <c r="F737" s="12"/>
      <c r="G737" s="159"/>
      <c r="H737" s="159"/>
      <c r="I737" s="159"/>
      <c r="J737" s="159"/>
      <c r="K737" s="183"/>
    </row>
    <row r="738" spans="4:11" ht="14.45" customHeight="1">
      <c r="D738" s="17">
        <v>737</v>
      </c>
      <c r="E738" s="118">
        <f t="shared" si="13"/>
        <v>456940</v>
      </c>
      <c r="F738" s="12"/>
      <c r="G738" s="159"/>
      <c r="H738" s="159"/>
      <c r="I738" s="159"/>
      <c r="J738" s="159"/>
      <c r="K738" s="183"/>
    </row>
    <row r="739" spans="4:11" ht="14.45" customHeight="1">
      <c r="D739" s="17">
        <v>738</v>
      </c>
      <c r="E739" s="118">
        <f t="shared" si="13"/>
        <v>457560</v>
      </c>
      <c r="F739" s="12"/>
      <c r="G739" s="159"/>
      <c r="H739" s="159"/>
      <c r="I739" s="159"/>
      <c r="J739" s="159"/>
      <c r="K739" s="183"/>
    </row>
    <row r="740" spans="4:11" ht="14.45" customHeight="1">
      <c r="D740" s="17">
        <v>739</v>
      </c>
      <c r="E740" s="118">
        <f t="shared" si="13"/>
        <v>458180</v>
      </c>
      <c r="F740" s="12"/>
      <c r="G740" s="159"/>
      <c r="H740" s="159"/>
      <c r="I740" s="159"/>
      <c r="J740" s="159"/>
      <c r="K740" s="183"/>
    </row>
    <row r="741" spans="4:11" ht="14.45" customHeight="1">
      <c r="D741" s="17">
        <v>740</v>
      </c>
      <c r="E741" s="118">
        <f t="shared" si="13"/>
        <v>458800</v>
      </c>
      <c r="F741" s="12"/>
      <c r="G741" s="159"/>
      <c r="H741" s="159"/>
      <c r="I741" s="159"/>
      <c r="J741" s="159"/>
      <c r="K741" s="183"/>
    </row>
    <row r="742" spans="4:11" ht="14.45" customHeight="1">
      <c r="D742" s="17">
        <v>741</v>
      </c>
      <c r="E742" s="118">
        <f t="shared" si="13"/>
        <v>459420</v>
      </c>
      <c r="F742" s="12"/>
      <c r="G742" s="159"/>
      <c r="H742" s="159"/>
      <c r="I742" s="159"/>
      <c r="J742" s="159"/>
      <c r="K742" s="183"/>
    </row>
    <row r="743" spans="4:11" ht="14.45" customHeight="1">
      <c r="D743" s="17">
        <v>742</v>
      </c>
      <c r="E743" s="118">
        <f t="shared" si="13"/>
        <v>460040</v>
      </c>
      <c r="F743" s="12"/>
      <c r="G743" s="159"/>
      <c r="H743" s="159"/>
      <c r="I743" s="159"/>
      <c r="J743" s="159"/>
      <c r="K743" s="183"/>
    </row>
    <row r="744" spans="4:11" ht="14.45" customHeight="1">
      <c r="D744" s="17">
        <v>743</v>
      </c>
      <c r="E744" s="118">
        <f t="shared" si="13"/>
        <v>460660</v>
      </c>
      <c r="F744" s="12"/>
      <c r="G744" s="159"/>
      <c r="H744" s="159"/>
      <c r="I744" s="159"/>
      <c r="J744" s="159"/>
      <c r="K744" s="183"/>
    </row>
    <row r="745" spans="4:11" ht="14.45" customHeight="1">
      <c r="D745" s="17">
        <v>744</v>
      </c>
      <c r="E745" s="118">
        <f t="shared" si="13"/>
        <v>461280</v>
      </c>
      <c r="F745" s="12"/>
      <c r="G745" s="159"/>
      <c r="H745" s="159"/>
      <c r="I745" s="159"/>
      <c r="J745" s="159"/>
      <c r="K745" s="183"/>
    </row>
    <row r="746" spans="4:11" ht="14.45" customHeight="1">
      <c r="D746" s="17">
        <v>745</v>
      </c>
      <c r="E746" s="118">
        <f t="shared" si="13"/>
        <v>461900</v>
      </c>
      <c r="F746" s="12"/>
      <c r="G746" s="159"/>
      <c r="H746" s="159"/>
      <c r="I746" s="159"/>
      <c r="J746" s="159"/>
      <c r="K746" s="183"/>
    </row>
    <row r="747" spans="4:11" ht="14.45" customHeight="1">
      <c r="D747" s="17">
        <v>746</v>
      </c>
      <c r="E747" s="118">
        <f t="shared" si="13"/>
        <v>462520</v>
      </c>
      <c r="F747" s="12"/>
      <c r="G747" s="159"/>
      <c r="H747" s="159"/>
      <c r="I747" s="159"/>
      <c r="J747" s="159"/>
      <c r="K747" s="183"/>
    </row>
    <row r="748" spans="4:11" ht="14.45" customHeight="1">
      <c r="D748" s="17">
        <v>747</v>
      </c>
      <c r="E748" s="118">
        <f t="shared" si="13"/>
        <v>463140</v>
      </c>
      <c r="F748" s="12"/>
      <c r="G748" s="159"/>
      <c r="H748" s="159"/>
      <c r="I748" s="159"/>
      <c r="J748" s="159"/>
      <c r="K748" s="183"/>
    </row>
    <row r="749" spans="4:11" ht="14.45" customHeight="1">
      <c r="D749" s="17">
        <v>748</v>
      </c>
      <c r="E749" s="118">
        <f t="shared" si="13"/>
        <v>463760</v>
      </c>
      <c r="F749" s="12"/>
      <c r="G749" s="159"/>
      <c r="H749" s="159"/>
      <c r="I749" s="159"/>
      <c r="J749" s="159"/>
      <c r="K749" s="183"/>
    </row>
    <row r="750" spans="4:11" ht="14.45" customHeight="1">
      <c r="D750" s="17">
        <v>749</v>
      </c>
      <c r="E750" s="118">
        <f t="shared" ref="E750:E813" si="14">D750*620</f>
        <v>464380</v>
      </c>
      <c r="F750" s="12"/>
      <c r="G750" s="159"/>
      <c r="H750" s="159"/>
      <c r="I750" s="159"/>
      <c r="J750" s="159"/>
      <c r="K750" s="183"/>
    </row>
    <row r="751" spans="4:11" ht="14.45" customHeight="1">
      <c r="D751" s="17">
        <v>750</v>
      </c>
      <c r="E751" s="118">
        <f t="shared" si="14"/>
        <v>465000</v>
      </c>
      <c r="F751" s="12"/>
      <c r="G751" s="159"/>
      <c r="H751" s="159"/>
      <c r="I751" s="159"/>
      <c r="J751" s="159"/>
      <c r="K751" s="183"/>
    </row>
    <row r="752" spans="4:11" ht="14.45" customHeight="1">
      <c r="D752" s="17">
        <v>751</v>
      </c>
      <c r="E752" s="118">
        <f t="shared" si="14"/>
        <v>465620</v>
      </c>
      <c r="F752" s="12"/>
      <c r="G752" s="159"/>
      <c r="H752" s="159"/>
      <c r="I752" s="159"/>
      <c r="J752" s="159"/>
      <c r="K752" s="183"/>
    </row>
    <row r="753" spans="4:11" ht="14.45" customHeight="1">
      <c r="D753" s="17">
        <v>752</v>
      </c>
      <c r="E753" s="118">
        <f t="shared" si="14"/>
        <v>466240</v>
      </c>
      <c r="F753" s="12"/>
      <c r="G753" s="159"/>
      <c r="H753" s="159"/>
      <c r="I753" s="159"/>
      <c r="J753" s="159"/>
      <c r="K753" s="183"/>
    </row>
    <row r="754" spans="4:11" ht="14.45" customHeight="1">
      <c r="D754" s="17">
        <v>753</v>
      </c>
      <c r="E754" s="118">
        <f t="shared" si="14"/>
        <v>466860</v>
      </c>
      <c r="F754" s="12"/>
      <c r="G754" s="159"/>
      <c r="H754" s="159"/>
      <c r="I754" s="159"/>
      <c r="J754" s="159"/>
      <c r="K754" s="183"/>
    </row>
    <row r="755" spans="4:11" ht="14.45" customHeight="1">
      <c r="D755" s="17">
        <v>754</v>
      </c>
      <c r="E755" s="118">
        <f t="shared" si="14"/>
        <v>467480</v>
      </c>
      <c r="F755" s="12"/>
      <c r="G755" s="159"/>
      <c r="H755" s="159"/>
      <c r="I755" s="159"/>
      <c r="J755" s="159"/>
      <c r="K755" s="183"/>
    </row>
    <row r="756" spans="4:11" ht="14.45" customHeight="1">
      <c r="D756" s="17">
        <v>755</v>
      </c>
      <c r="E756" s="118">
        <f t="shared" si="14"/>
        <v>468100</v>
      </c>
      <c r="F756" s="12"/>
      <c r="G756" s="159"/>
      <c r="H756" s="159"/>
      <c r="I756" s="159"/>
      <c r="J756" s="159"/>
      <c r="K756" s="183"/>
    </row>
    <row r="757" spans="4:11" ht="14.45" customHeight="1">
      <c r="D757" s="17">
        <v>756</v>
      </c>
      <c r="E757" s="118">
        <f t="shared" si="14"/>
        <v>468720</v>
      </c>
      <c r="F757" s="12"/>
      <c r="G757" s="159"/>
      <c r="H757" s="159"/>
      <c r="I757" s="159"/>
      <c r="J757" s="159"/>
      <c r="K757" s="183"/>
    </row>
    <row r="758" spans="4:11" ht="14.45" customHeight="1">
      <c r="D758" s="17">
        <v>757</v>
      </c>
      <c r="E758" s="118">
        <f t="shared" si="14"/>
        <v>469340</v>
      </c>
      <c r="F758" s="12"/>
      <c r="G758" s="159"/>
      <c r="H758" s="159"/>
      <c r="I758" s="159"/>
      <c r="J758" s="159"/>
      <c r="K758" s="183"/>
    </row>
    <row r="759" spans="4:11" ht="14.45" customHeight="1">
      <c r="D759" s="17">
        <v>758</v>
      </c>
      <c r="E759" s="118">
        <f t="shared" si="14"/>
        <v>469960</v>
      </c>
      <c r="F759" s="12"/>
      <c r="G759" s="159"/>
      <c r="H759" s="159"/>
      <c r="I759" s="159"/>
      <c r="J759" s="159"/>
      <c r="K759" s="183"/>
    </row>
    <row r="760" spans="4:11" ht="14.45" customHeight="1">
      <c r="D760" s="17">
        <v>759</v>
      </c>
      <c r="E760" s="118">
        <f t="shared" si="14"/>
        <v>470580</v>
      </c>
      <c r="F760" s="12"/>
      <c r="G760" s="159"/>
      <c r="H760" s="159"/>
      <c r="I760" s="159"/>
      <c r="J760" s="159"/>
      <c r="K760" s="183"/>
    </row>
    <row r="761" spans="4:11" ht="14.45" customHeight="1">
      <c r="D761" s="17">
        <v>760</v>
      </c>
      <c r="E761" s="118">
        <f t="shared" si="14"/>
        <v>471200</v>
      </c>
      <c r="F761" s="12"/>
      <c r="G761" s="159"/>
      <c r="H761" s="159"/>
      <c r="I761" s="159"/>
      <c r="J761" s="159"/>
      <c r="K761" s="183"/>
    </row>
    <row r="762" spans="4:11" ht="14.45" customHeight="1">
      <c r="D762" s="17">
        <v>761</v>
      </c>
      <c r="E762" s="118">
        <f t="shared" si="14"/>
        <v>471820</v>
      </c>
      <c r="F762" s="12"/>
      <c r="G762" s="159"/>
      <c r="H762" s="159"/>
      <c r="I762" s="159"/>
      <c r="J762" s="159"/>
      <c r="K762" s="183"/>
    </row>
    <row r="763" spans="4:11" ht="14.45" customHeight="1">
      <c r="D763" s="17">
        <v>762</v>
      </c>
      <c r="E763" s="118">
        <f t="shared" si="14"/>
        <v>472440</v>
      </c>
      <c r="F763" s="12"/>
      <c r="G763" s="159"/>
      <c r="H763" s="159"/>
      <c r="I763" s="159"/>
      <c r="J763" s="159"/>
      <c r="K763" s="183"/>
    </row>
    <row r="764" spans="4:11" ht="14.45" customHeight="1">
      <c r="D764" s="17">
        <v>763</v>
      </c>
      <c r="E764" s="118">
        <f t="shared" si="14"/>
        <v>473060</v>
      </c>
      <c r="F764" s="12"/>
      <c r="G764" s="159"/>
      <c r="H764" s="159"/>
      <c r="I764" s="159"/>
      <c r="J764" s="159"/>
      <c r="K764" s="183"/>
    </row>
    <row r="765" spans="4:11" ht="14.45" customHeight="1">
      <c r="D765" s="17">
        <v>764</v>
      </c>
      <c r="E765" s="118">
        <f t="shared" si="14"/>
        <v>473680</v>
      </c>
      <c r="F765" s="12"/>
      <c r="G765" s="159"/>
      <c r="H765" s="159"/>
      <c r="I765" s="159"/>
      <c r="J765" s="159"/>
      <c r="K765" s="183"/>
    </row>
    <row r="766" spans="4:11" ht="14.45" customHeight="1">
      <c r="D766" s="17">
        <v>765</v>
      </c>
      <c r="E766" s="118">
        <f t="shared" si="14"/>
        <v>474300</v>
      </c>
      <c r="F766" s="12"/>
      <c r="G766" s="159"/>
      <c r="H766" s="159"/>
      <c r="I766" s="159"/>
      <c r="J766" s="159"/>
      <c r="K766" s="183"/>
    </row>
    <row r="767" spans="4:11" ht="14.45" customHeight="1">
      <c r="D767" s="17">
        <v>766</v>
      </c>
      <c r="E767" s="118">
        <f t="shared" si="14"/>
        <v>474920</v>
      </c>
      <c r="F767" s="12"/>
      <c r="G767" s="159"/>
      <c r="H767" s="159"/>
      <c r="I767" s="159"/>
      <c r="J767" s="159"/>
      <c r="K767" s="183"/>
    </row>
    <row r="768" spans="4:11" ht="14.45" customHeight="1">
      <c r="D768" s="17">
        <v>767</v>
      </c>
      <c r="E768" s="118">
        <f t="shared" si="14"/>
        <v>475540</v>
      </c>
      <c r="F768" s="12"/>
      <c r="G768" s="159"/>
      <c r="H768" s="159"/>
      <c r="I768" s="159"/>
      <c r="J768" s="159"/>
      <c r="K768" s="183"/>
    </row>
    <row r="769" spans="4:11" ht="14.45" customHeight="1">
      <c r="D769" s="17">
        <v>768</v>
      </c>
      <c r="E769" s="118">
        <f t="shared" si="14"/>
        <v>476160</v>
      </c>
      <c r="F769" s="12"/>
      <c r="G769" s="159"/>
      <c r="H769" s="159"/>
      <c r="I769" s="159"/>
      <c r="J769" s="159"/>
      <c r="K769" s="183"/>
    </row>
    <row r="770" spans="4:11" ht="14.45" customHeight="1">
      <c r="D770" s="17">
        <v>769</v>
      </c>
      <c r="E770" s="118">
        <f t="shared" si="14"/>
        <v>476780</v>
      </c>
      <c r="F770" s="12"/>
      <c r="G770" s="159"/>
      <c r="H770" s="159"/>
      <c r="I770" s="159"/>
      <c r="J770" s="159"/>
      <c r="K770" s="183"/>
    </row>
    <row r="771" spans="4:11" ht="14.45" customHeight="1">
      <c r="D771" s="17">
        <v>770</v>
      </c>
      <c r="E771" s="118">
        <f t="shared" si="14"/>
        <v>477400</v>
      </c>
      <c r="F771" s="12"/>
      <c r="G771" s="159"/>
      <c r="H771" s="159"/>
      <c r="I771" s="159"/>
      <c r="J771" s="159"/>
      <c r="K771" s="183"/>
    </row>
    <row r="772" spans="4:11" ht="14.45" customHeight="1">
      <c r="D772" s="17">
        <v>771</v>
      </c>
      <c r="E772" s="118">
        <f t="shared" si="14"/>
        <v>478020</v>
      </c>
      <c r="F772" s="12"/>
      <c r="G772" s="159"/>
      <c r="H772" s="159"/>
      <c r="I772" s="159"/>
      <c r="J772" s="159"/>
      <c r="K772" s="183"/>
    </row>
    <row r="773" spans="4:11" ht="14.45" customHeight="1">
      <c r="D773" s="17">
        <v>772</v>
      </c>
      <c r="E773" s="118">
        <f t="shared" si="14"/>
        <v>478640</v>
      </c>
      <c r="F773" s="12"/>
      <c r="G773" s="159"/>
      <c r="H773" s="159"/>
      <c r="I773" s="159"/>
      <c r="J773" s="159"/>
      <c r="K773" s="183"/>
    </row>
    <row r="774" spans="4:11" ht="14.45" customHeight="1">
      <c r="D774" s="17">
        <v>773</v>
      </c>
      <c r="E774" s="118">
        <f t="shared" si="14"/>
        <v>479260</v>
      </c>
      <c r="F774" s="12"/>
      <c r="G774" s="159"/>
      <c r="H774" s="159"/>
      <c r="I774" s="159"/>
      <c r="J774" s="159"/>
      <c r="K774" s="183"/>
    </row>
    <row r="775" spans="4:11" ht="14.45" customHeight="1">
      <c r="D775" s="17">
        <v>774</v>
      </c>
      <c r="E775" s="118">
        <f t="shared" si="14"/>
        <v>479880</v>
      </c>
      <c r="F775" s="12"/>
      <c r="G775" s="159"/>
      <c r="H775" s="159"/>
      <c r="I775" s="159"/>
      <c r="J775" s="159"/>
      <c r="K775" s="183"/>
    </row>
    <row r="776" spans="4:11" ht="14.45" customHeight="1">
      <c r="D776" s="17">
        <v>775</v>
      </c>
      <c r="E776" s="118">
        <f t="shared" si="14"/>
        <v>480500</v>
      </c>
      <c r="F776" s="12"/>
      <c r="G776" s="159"/>
      <c r="H776" s="159"/>
      <c r="I776" s="159"/>
      <c r="J776" s="159"/>
      <c r="K776" s="183"/>
    </row>
    <row r="777" spans="4:11" ht="14.45" customHeight="1">
      <c r="D777" s="17">
        <v>776</v>
      </c>
      <c r="E777" s="118">
        <f t="shared" si="14"/>
        <v>481120</v>
      </c>
      <c r="F777" s="12"/>
      <c r="G777" s="159"/>
      <c r="H777" s="159"/>
      <c r="I777" s="159"/>
      <c r="J777" s="159"/>
      <c r="K777" s="183"/>
    </row>
    <row r="778" spans="4:11" ht="14.45" customHeight="1">
      <c r="D778" s="17">
        <v>777</v>
      </c>
      <c r="E778" s="118">
        <f t="shared" si="14"/>
        <v>481740</v>
      </c>
      <c r="F778" s="12"/>
      <c r="G778" s="159"/>
      <c r="H778" s="159"/>
      <c r="I778" s="159"/>
      <c r="J778" s="159"/>
      <c r="K778" s="183"/>
    </row>
    <row r="779" spans="4:11" ht="14.45" customHeight="1">
      <c r="D779" s="17">
        <v>778</v>
      </c>
      <c r="E779" s="118">
        <f t="shared" si="14"/>
        <v>482360</v>
      </c>
      <c r="F779" s="12"/>
      <c r="G779" s="159"/>
      <c r="H779" s="159"/>
      <c r="I779" s="159"/>
      <c r="J779" s="159"/>
      <c r="K779" s="183"/>
    </row>
    <row r="780" spans="4:11" ht="14.45" customHeight="1">
      <c r="D780" s="17">
        <v>779</v>
      </c>
      <c r="E780" s="118">
        <f t="shared" si="14"/>
        <v>482980</v>
      </c>
      <c r="F780" s="12"/>
      <c r="G780" s="159"/>
      <c r="H780" s="159"/>
      <c r="I780" s="159"/>
      <c r="J780" s="159"/>
      <c r="K780" s="183"/>
    </row>
    <row r="781" spans="4:11" ht="14.45" customHeight="1">
      <c r="D781" s="17">
        <v>780</v>
      </c>
      <c r="E781" s="118">
        <f t="shared" si="14"/>
        <v>483600</v>
      </c>
      <c r="F781" s="12"/>
      <c r="G781" s="159"/>
      <c r="H781" s="159"/>
      <c r="I781" s="159"/>
      <c r="J781" s="159"/>
      <c r="K781" s="183"/>
    </row>
    <row r="782" spans="4:11" ht="14.45" customHeight="1">
      <c r="D782" s="17">
        <v>781</v>
      </c>
      <c r="E782" s="118">
        <f t="shared" si="14"/>
        <v>484220</v>
      </c>
      <c r="F782" s="12"/>
      <c r="G782" s="159"/>
      <c r="H782" s="159"/>
      <c r="I782" s="159"/>
      <c r="J782" s="159"/>
      <c r="K782" s="183"/>
    </row>
    <row r="783" spans="4:11" ht="14.45" customHeight="1">
      <c r="D783" s="17">
        <v>782</v>
      </c>
      <c r="E783" s="118">
        <f t="shared" si="14"/>
        <v>484840</v>
      </c>
      <c r="F783" s="12"/>
      <c r="G783" s="159"/>
      <c r="H783" s="159"/>
      <c r="I783" s="159"/>
      <c r="J783" s="159"/>
      <c r="K783" s="183"/>
    </row>
    <row r="784" spans="4:11" ht="14.45" customHeight="1">
      <c r="D784" s="17">
        <v>783</v>
      </c>
      <c r="E784" s="118">
        <f t="shared" si="14"/>
        <v>485460</v>
      </c>
      <c r="F784" s="12"/>
      <c r="G784" s="159"/>
      <c r="H784" s="159"/>
      <c r="I784" s="159"/>
      <c r="J784" s="159"/>
      <c r="K784" s="183"/>
    </row>
    <row r="785" spans="4:11" ht="14.45" customHeight="1">
      <c r="D785" s="17">
        <v>784</v>
      </c>
      <c r="E785" s="118">
        <f t="shared" si="14"/>
        <v>486080</v>
      </c>
      <c r="F785" s="12"/>
      <c r="G785" s="159"/>
      <c r="H785" s="159"/>
      <c r="I785" s="159"/>
      <c r="J785" s="159"/>
      <c r="K785" s="183"/>
    </row>
    <row r="786" spans="4:11" ht="14.45" customHeight="1">
      <c r="D786" s="17">
        <v>785</v>
      </c>
      <c r="E786" s="118">
        <f t="shared" si="14"/>
        <v>486700</v>
      </c>
      <c r="F786" s="12"/>
      <c r="G786" s="159"/>
      <c r="H786" s="159"/>
      <c r="I786" s="159"/>
      <c r="J786" s="159"/>
      <c r="K786" s="183"/>
    </row>
    <row r="787" spans="4:11" ht="14.45" customHeight="1">
      <c r="D787" s="17">
        <v>786</v>
      </c>
      <c r="E787" s="118">
        <f t="shared" si="14"/>
        <v>487320</v>
      </c>
      <c r="F787" s="12"/>
      <c r="G787" s="159"/>
      <c r="H787" s="159"/>
      <c r="I787" s="159"/>
      <c r="J787" s="159"/>
      <c r="K787" s="183"/>
    </row>
    <row r="788" spans="4:11" ht="14.45" customHeight="1">
      <c r="D788" s="17">
        <v>787</v>
      </c>
      <c r="E788" s="118">
        <f t="shared" si="14"/>
        <v>487940</v>
      </c>
      <c r="F788" s="12"/>
      <c r="G788" s="159"/>
      <c r="H788" s="159"/>
      <c r="I788" s="159"/>
      <c r="J788" s="159"/>
      <c r="K788" s="183"/>
    </row>
    <row r="789" spans="4:11" ht="14.45" customHeight="1">
      <c r="D789" s="17">
        <v>788</v>
      </c>
      <c r="E789" s="118">
        <f t="shared" si="14"/>
        <v>488560</v>
      </c>
      <c r="F789" s="12"/>
      <c r="G789" s="159"/>
      <c r="H789" s="159"/>
      <c r="I789" s="159"/>
      <c r="J789" s="159"/>
      <c r="K789" s="183"/>
    </row>
    <row r="790" spans="4:11" ht="14.45" customHeight="1">
      <c r="D790" s="17">
        <v>789</v>
      </c>
      <c r="E790" s="118">
        <f t="shared" si="14"/>
        <v>489180</v>
      </c>
      <c r="F790" s="12"/>
      <c r="G790" s="159"/>
      <c r="H790" s="159"/>
      <c r="I790" s="159"/>
      <c r="J790" s="159"/>
      <c r="K790" s="183"/>
    </row>
    <row r="791" spans="4:11" ht="14.45" customHeight="1">
      <c r="D791" s="17">
        <v>790</v>
      </c>
      <c r="E791" s="118">
        <f t="shared" si="14"/>
        <v>489800</v>
      </c>
      <c r="F791" s="12"/>
      <c r="G791" s="159"/>
      <c r="H791" s="159"/>
      <c r="I791" s="159"/>
      <c r="J791" s="159"/>
      <c r="K791" s="183"/>
    </row>
    <row r="792" spans="4:11" ht="14.45" customHeight="1">
      <c r="D792" s="17">
        <v>791</v>
      </c>
      <c r="E792" s="118">
        <f t="shared" si="14"/>
        <v>490420</v>
      </c>
      <c r="F792" s="12"/>
      <c r="G792" s="159"/>
      <c r="H792" s="159"/>
      <c r="I792" s="159"/>
      <c r="J792" s="159"/>
      <c r="K792" s="183"/>
    </row>
    <row r="793" spans="4:11" ht="14.45" customHeight="1">
      <c r="D793" s="17">
        <v>792</v>
      </c>
      <c r="E793" s="118">
        <f t="shared" si="14"/>
        <v>491040</v>
      </c>
      <c r="F793" s="12"/>
      <c r="G793" s="159"/>
      <c r="H793" s="159"/>
      <c r="I793" s="159"/>
      <c r="J793" s="159"/>
      <c r="K793" s="183"/>
    </row>
    <row r="794" spans="4:11" ht="14.45" customHeight="1">
      <c r="D794" s="17">
        <v>793</v>
      </c>
      <c r="E794" s="118">
        <f t="shared" si="14"/>
        <v>491660</v>
      </c>
      <c r="F794" s="12"/>
      <c r="G794" s="159"/>
      <c r="H794" s="159"/>
      <c r="I794" s="159"/>
      <c r="J794" s="159"/>
      <c r="K794" s="183"/>
    </row>
    <row r="795" spans="4:11" ht="14.45" customHeight="1">
      <c r="D795" s="17">
        <v>794</v>
      </c>
      <c r="E795" s="118">
        <f t="shared" si="14"/>
        <v>492280</v>
      </c>
      <c r="F795" s="12"/>
      <c r="G795" s="159"/>
      <c r="H795" s="159"/>
      <c r="I795" s="159"/>
      <c r="J795" s="159"/>
      <c r="K795" s="183"/>
    </row>
    <row r="796" spans="4:11" ht="14.45" customHeight="1">
      <c r="D796" s="17">
        <v>795</v>
      </c>
      <c r="E796" s="118">
        <f t="shared" si="14"/>
        <v>492900</v>
      </c>
      <c r="F796" s="12"/>
      <c r="G796" s="159"/>
      <c r="H796" s="159"/>
      <c r="I796" s="159"/>
      <c r="J796" s="159"/>
      <c r="K796" s="183"/>
    </row>
    <row r="797" spans="4:11" ht="14.45" customHeight="1">
      <c r="D797" s="17">
        <v>796</v>
      </c>
      <c r="E797" s="118">
        <f t="shared" si="14"/>
        <v>493520</v>
      </c>
      <c r="F797" s="12"/>
      <c r="G797" s="159"/>
      <c r="H797" s="159"/>
      <c r="I797" s="159"/>
      <c r="J797" s="159"/>
      <c r="K797" s="183"/>
    </row>
    <row r="798" spans="4:11" ht="14.45" customHeight="1">
      <c r="D798" s="17">
        <v>797</v>
      </c>
      <c r="E798" s="118">
        <f t="shared" si="14"/>
        <v>494140</v>
      </c>
      <c r="F798" s="12"/>
      <c r="G798" s="159"/>
      <c r="H798" s="159"/>
      <c r="I798" s="159"/>
      <c r="J798" s="159"/>
      <c r="K798" s="183"/>
    </row>
    <row r="799" spans="4:11" ht="14.45" customHeight="1">
      <c r="D799" s="17">
        <v>798</v>
      </c>
      <c r="E799" s="118">
        <f t="shared" si="14"/>
        <v>494760</v>
      </c>
      <c r="F799" s="12"/>
      <c r="G799" s="159"/>
      <c r="H799" s="159"/>
      <c r="I799" s="159"/>
      <c r="J799" s="159"/>
      <c r="K799" s="183"/>
    </row>
    <row r="800" spans="4:11" ht="14.45" customHeight="1">
      <c r="D800" s="17">
        <v>799</v>
      </c>
      <c r="E800" s="118">
        <f t="shared" si="14"/>
        <v>495380</v>
      </c>
      <c r="F800" s="12"/>
      <c r="G800" s="159"/>
      <c r="H800" s="159"/>
      <c r="I800" s="159"/>
      <c r="J800" s="159"/>
      <c r="K800" s="183"/>
    </row>
    <row r="801" spans="4:11" ht="14.45" customHeight="1">
      <c r="D801" s="17">
        <v>800</v>
      </c>
      <c r="E801" s="118">
        <f t="shared" si="14"/>
        <v>496000</v>
      </c>
      <c r="F801" s="12"/>
      <c r="G801" s="159"/>
      <c r="H801" s="159"/>
      <c r="I801" s="159"/>
      <c r="J801" s="159"/>
      <c r="K801" s="183"/>
    </row>
    <row r="802" spans="4:11" ht="14.45" customHeight="1">
      <c r="D802" s="17">
        <v>801</v>
      </c>
      <c r="E802" s="118">
        <f t="shared" si="14"/>
        <v>496620</v>
      </c>
      <c r="F802" s="12"/>
      <c r="G802" s="159"/>
      <c r="H802" s="159"/>
      <c r="I802" s="159"/>
      <c r="J802" s="159"/>
      <c r="K802" s="183"/>
    </row>
    <row r="803" spans="4:11" ht="14.45" customHeight="1">
      <c r="D803" s="17">
        <v>802</v>
      </c>
      <c r="E803" s="118">
        <f t="shared" si="14"/>
        <v>497240</v>
      </c>
      <c r="F803" s="12"/>
      <c r="G803" s="159"/>
      <c r="H803" s="159"/>
      <c r="I803" s="159"/>
      <c r="J803" s="159"/>
      <c r="K803" s="183"/>
    </row>
    <row r="804" spans="4:11" ht="14.45" customHeight="1">
      <c r="D804" s="17">
        <v>803</v>
      </c>
      <c r="E804" s="118">
        <f t="shared" si="14"/>
        <v>497860</v>
      </c>
      <c r="F804" s="12"/>
      <c r="G804" s="159"/>
      <c r="H804" s="159"/>
      <c r="I804" s="159"/>
      <c r="J804" s="159"/>
      <c r="K804" s="183"/>
    </row>
    <row r="805" spans="4:11" ht="14.45" customHeight="1">
      <c r="D805" s="17">
        <v>804</v>
      </c>
      <c r="E805" s="118">
        <f t="shared" si="14"/>
        <v>498480</v>
      </c>
      <c r="F805" s="12"/>
      <c r="G805" s="159"/>
      <c r="H805" s="159"/>
      <c r="I805" s="159"/>
      <c r="J805" s="159"/>
      <c r="K805" s="183"/>
    </row>
    <row r="806" spans="4:11" ht="14.45" customHeight="1">
      <c r="D806" s="17">
        <v>805</v>
      </c>
      <c r="E806" s="118">
        <f t="shared" si="14"/>
        <v>499100</v>
      </c>
      <c r="F806" s="12"/>
      <c r="G806" s="159"/>
      <c r="H806" s="159"/>
      <c r="I806" s="159"/>
      <c r="J806" s="159"/>
      <c r="K806" s="183"/>
    </row>
    <row r="807" spans="4:11" ht="14.45" customHeight="1">
      <c r="D807" s="17">
        <v>806</v>
      </c>
      <c r="E807" s="118">
        <f t="shared" si="14"/>
        <v>499720</v>
      </c>
      <c r="F807" s="12"/>
      <c r="G807" s="159"/>
      <c r="H807" s="159"/>
      <c r="I807" s="159"/>
      <c r="J807" s="159"/>
      <c r="K807" s="183"/>
    </row>
    <row r="808" spans="4:11" ht="14.45" customHeight="1">
      <c r="D808" s="17">
        <v>807</v>
      </c>
      <c r="E808" s="118">
        <f t="shared" si="14"/>
        <v>500340</v>
      </c>
      <c r="F808" s="12"/>
      <c r="G808" s="159"/>
      <c r="H808" s="159"/>
      <c r="I808" s="159"/>
      <c r="J808" s="159"/>
      <c r="K808" s="183"/>
    </row>
    <row r="809" spans="4:11" ht="14.45" customHeight="1">
      <c r="D809" s="17">
        <v>808</v>
      </c>
      <c r="E809" s="118">
        <f t="shared" si="14"/>
        <v>500960</v>
      </c>
      <c r="F809" s="12"/>
      <c r="G809" s="159"/>
      <c r="H809" s="159"/>
      <c r="I809" s="159"/>
      <c r="J809" s="159"/>
      <c r="K809" s="183"/>
    </row>
    <row r="810" spans="4:11" ht="14.45" customHeight="1">
      <c r="D810" s="17">
        <v>809</v>
      </c>
      <c r="E810" s="118">
        <f t="shared" si="14"/>
        <v>501580</v>
      </c>
      <c r="F810" s="12"/>
      <c r="G810" s="159"/>
      <c r="H810" s="159"/>
      <c r="I810" s="159"/>
      <c r="J810" s="159"/>
      <c r="K810" s="183"/>
    </row>
    <row r="811" spans="4:11" ht="14.45" customHeight="1">
      <c r="D811" s="17">
        <v>810</v>
      </c>
      <c r="E811" s="118">
        <f t="shared" si="14"/>
        <v>502200</v>
      </c>
      <c r="F811" s="12"/>
      <c r="G811" s="159"/>
      <c r="H811" s="159"/>
      <c r="I811" s="159"/>
      <c r="J811" s="159"/>
      <c r="K811" s="183"/>
    </row>
    <row r="812" spans="4:11" ht="14.45" customHeight="1">
      <c r="D812" s="17">
        <v>811</v>
      </c>
      <c r="E812" s="118">
        <f t="shared" si="14"/>
        <v>502820</v>
      </c>
      <c r="F812" s="12"/>
      <c r="G812" s="159"/>
      <c r="H812" s="159"/>
      <c r="I812" s="159"/>
      <c r="J812" s="159"/>
      <c r="K812" s="183"/>
    </row>
    <row r="813" spans="4:11" ht="14.45" customHeight="1">
      <c r="D813" s="17">
        <v>812</v>
      </c>
      <c r="E813" s="118">
        <f t="shared" si="14"/>
        <v>503440</v>
      </c>
      <c r="F813" s="12"/>
      <c r="G813" s="159"/>
      <c r="H813" s="159"/>
      <c r="I813" s="159"/>
      <c r="J813" s="159"/>
      <c r="K813" s="183"/>
    </row>
    <row r="814" spans="4:11" ht="14.45" customHeight="1">
      <c r="D814" s="17">
        <v>813</v>
      </c>
      <c r="E814" s="118">
        <f t="shared" ref="E814:E877" si="15">D814*620</f>
        <v>504060</v>
      </c>
      <c r="F814" s="12"/>
      <c r="G814" s="159"/>
      <c r="H814" s="159"/>
      <c r="I814" s="159"/>
      <c r="J814" s="159"/>
      <c r="K814" s="183"/>
    </row>
    <row r="815" spans="4:11" ht="14.45" customHeight="1">
      <c r="D815" s="17">
        <v>814</v>
      </c>
      <c r="E815" s="118">
        <f t="shared" si="15"/>
        <v>504680</v>
      </c>
      <c r="F815" s="12"/>
      <c r="G815" s="159"/>
      <c r="H815" s="159"/>
      <c r="I815" s="159"/>
      <c r="J815" s="159"/>
      <c r="K815" s="183"/>
    </row>
    <row r="816" spans="4:11" ht="14.45" customHeight="1">
      <c r="D816" s="17">
        <v>815</v>
      </c>
      <c r="E816" s="118">
        <f t="shared" si="15"/>
        <v>505300</v>
      </c>
      <c r="F816" s="12"/>
      <c r="G816" s="159"/>
      <c r="H816" s="159"/>
      <c r="I816" s="159"/>
      <c r="J816" s="159"/>
      <c r="K816" s="183"/>
    </row>
    <row r="817" spans="4:11" ht="14.45" customHeight="1">
      <c r="D817" s="17">
        <v>816</v>
      </c>
      <c r="E817" s="118">
        <f t="shared" si="15"/>
        <v>505920</v>
      </c>
      <c r="F817" s="12"/>
      <c r="G817" s="159"/>
      <c r="H817" s="159"/>
      <c r="I817" s="159"/>
      <c r="J817" s="159"/>
      <c r="K817" s="183"/>
    </row>
    <row r="818" spans="4:11" ht="14.45" customHeight="1">
      <c r="D818" s="17">
        <v>817</v>
      </c>
      <c r="E818" s="118">
        <f t="shared" si="15"/>
        <v>506540</v>
      </c>
      <c r="F818" s="12"/>
      <c r="G818" s="159"/>
      <c r="H818" s="159"/>
      <c r="I818" s="159"/>
      <c r="J818" s="159"/>
      <c r="K818" s="183"/>
    </row>
    <row r="819" spans="4:11" ht="14.45" customHeight="1">
      <c r="D819" s="17">
        <v>818</v>
      </c>
      <c r="E819" s="118">
        <f t="shared" si="15"/>
        <v>507160</v>
      </c>
      <c r="F819" s="12"/>
      <c r="G819" s="159"/>
      <c r="H819" s="159"/>
      <c r="I819" s="159"/>
      <c r="J819" s="159"/>
      <c r="K819" s="183"/>
    </row>
    <row r="820" spans="4:11" ht="14.45" customHeight="1">
      <c r="D820" s="17">
        <v>819</v>
      </c>
      <c r="E820" s="118">
        <f t="shared" si="15"/>
        <v>507780</v>
      </c>
      <c r="F820" s="12"/>
      <c r="G820" s="159"/>
      <c r="H820" s="159"/>
      <c r="I820" s="159"/>
      <c r="J820" s="159"/>
      <c r="K820" s="183"/>
    </row>
    <row r="821" spans="4:11" ht="14.45" customHeight="1">
      <c r="D821" s="17">
        <v>820</v>
      </c>
      <c r="E821" s="118">
        <f t="shared" si="15"/>
        <v>508400</v>
      </c>
      <c r="F821" s="12"/>
      <c r="G821" s="159"/>
      <c r="H821" s="159"/>
      <c r="I821" s="159"/>
      <c r="J821" s="159"/>
      <c r="K821" s="183"/>
    </row>
    <row r="822" spans="4:11" ht="14.45" customHeight="1">
      <c r="D822" s="17">
        <v>821</v>
      </c>
      <c r="E822" s="118">
        <f t="shared" si="15"/>
        <v>509020</v>
      </c>
      <c r="F822" s="12"/>
      <c r="G822" s="159"/>
      <c r="H822" s="159"/>
      <c r="I822" s="159"/>
      <c r="J822" s="159"/>
      <c r="K822" s="183"/>
    </row>
    <row r="823" spans="4:11" ht="14.45" customHeight="1">
      <c r="D823" s="17">
        <v>822</v>
      </c>
      <c r="E823" s="118">
        <f t="shared" si="15"/>
        <v>509640</v>
      </c>
      <c r="F823" s="12"/>
      <c r="G823" s="159"/>
      <c r="H823" s="159"/>
      <c r="I823" s="159"/>
      <c r="J823" s="159"/>
      <c r="K823" s="183"/>
    </row>
    <row r="824" spans="4:11" ht="14.45" customHeight="1">
      <c r="D824" s="17">
        <v>823</v>
      </c>
      <c r="E824" s="118">
        <f t="shared" si="15"/>
        <v>510260</v>
      </c>
      <c r="F824" s="12"/>
      <c r="G824" s="159"/>
      <c r="H824" s="159"/>
      <c r="I824" s="159"/>
      <c r="J824" s="159"/>
      <c r="K824" s="183"/>
    </row>
    <row r="825" spans="4:11" ht="14.45" customHeight="1">
      <c r="D825" s="17">
        <v>824</v>
      </c>
      <c r="E825" s="118">
        <f t="shared" si="15"/>
        <v>510880</v>
      </c>
      <c r="F825" s="12"/>
      <c r="G825" s="159"/>
      <c r="H825" s="159"/>
      <c r="I825" s="159"/>
      <c r="J825" s="159"/>
      <c r="K825" s="183"/>
    </row>
    <row r="826" spans="4:11" ht="14.45" customHeight="1">
      <c r="D826" s="17">
        <v>825</v>
      </c>
      <c r="E826" s="118">
        <f t="shared" si="15"/>
        <v>511500</v>
      </c>
      <c r="F826" s="12"/>
      <c r="G826" s="159"/>
      <c r="H826" s="159"/>
      <c r="I826" s="159"/>
      <c r="J826" s="159"/>
      <c r="K826" s="183"/>
    </row>
    <row r="827" spans="4:11" ht="14.45" customHeight="1">
      <c r="D827" s="17">
        <v>826</v>
      </c>
      <c r="E827" s="118">
        <f t="shared" si="15"/>
        <v>512120</v>
      </c>
      <c r="F827" s="12"/>
      <c r="G827" s="159"/>
      <c r="H827" s="159"/>
      <c r="I827" s="159"/>
      <c r="J827" s="159"/>
      <c r="K827" s="183"/>
    </row>
    <row r="828" spans="4:11" ht="14.45" customHeight="1">
      <c r="D828" s="17">
        <v>827</v>
      </c>
      <c r="E828" s="118">
        <f t="shared" si="15"/>
        <v>512740</v>
      </c>
      <c r="F828" s="12"/>
      <c r="G828" s="159"/>
      <c r="H828" s="159"/>
      <c r="I828" s="159"/>
      <c r="J828" s="159"/>
      <c r="K828" s="183"/>
    </row>
    <row r="829" spans="4:11" ht="14.45" customHeight="1">
      <c r="D829" s="17">
        <v>828</v>
      </c>
      <c r="E829" s="118">
        <f t="shared" si="15"/>
        <v>513360</v>
      </c>
      <c r="F829" s="12"/>
      <c r="G829" s="159"/>
      <c r="H829" s="159"/>
      <c r="I829" s="159"/>
      <c r="J829" s="159"/>
      <c r="K829" s="183"/>
    </row>
    <row r="830" spans="4:11" ht="14.45" customHeight="1">
      <c r="D830" s="17">
        <v>829</v>
      </c>
      <c r="E830" s="118">
        <f t="shared" si="15"/>
        <v>513980</v>
      </c>
      <c r="F830" s="12"/>
      <c r="G830" s="159"/>
      <c r="H830" s="159"/>
      <c r="I830" s="159"/>
      <c r="J830" s="159"/>
      <c r="K830" s="183"/>
    </row>
    <row r="831" spans="4:11" ht="14.45" customHeight="1">
      <c r="D831" s="17">
        <v>830</v>
      </c>
      <c r="E831" s="118">
        <f t="shared" si="15"/>
        <v>514600</v>
      </c>
      <c r="F831" s="12"/>
      <c r="G831" s="159"/>
      <c r="H831" s="159"/>
      <c r="I831" s="159"/>
      <c r="J831" s="159"/>
      <c r="K831" s="183"/>
    </row>
    <row r="832" spans="4:11" ht="14.45" customHeight="1">
      <c r="D832" s="17">
        <v>831</v>
      </c>
      <c r="E832" s="118">
        <f t="shared" si="15"/>
        <v>515220</v>
      </c>
      <c r="F832" s="12"/>
      <c r="G832" s="159"/>
      <c r="H832" s="159"/>
      <c r="I832" s="159"/>
      <c r="J832" s="159"/>
      <c r="K832" s="183"/>
    </row>
    <row r="833" spans="4:11" ht="14.45" customHeight="1">
      <c r="D833" s="17">
        <v>832</v>
      </c>
      <c r="E833" s="118">
        <f t="shared" si="15"/>
        <v>515840</v>
      </c>
      <c r="F833" s="12"/>
      <c r="G833" s="159"/>
      <c r="H833" s="159"/>
      <c r="I833" s="159"/>
      <c r="J833" s="159"/>
      <c r="K833" s="183"/>
    </row>
    <row r="834" spans="4:11" ht="14.45" customHeight="1">
      <c r="D834" s="17">
        <v>833</v>
      </c>
      <c r="E834" s="118">
        <f t="shared" si="15"/>
        <v>516460</v>
      </c>
      <c r="F834" s="12"/>
      <c r="G834" s="159"/>
      <c r="H834" s="159"/>
      <c r="I834" s="159"/>
      <c r="J834" s="159"/>
      <c r="K834" s="183"/>
    </row>
    <row r="835" spans="4:11" ht="14.45" customHeight="1">
      <c r="D835" s="17">
        <v>834</v>
      </c>
      <c r="E835" s="118">
        <f t="shared" si="15"/>
        <v>517080</v>
      </c>
      <c r="F835" s="12"/>
      <c r="G835" s="159"/>
      <c r="H835" s="159"/>
      <c r="I835" s="159"/>
      <c r="J835" s="159"/>
      <c r="K835" s="183"/>
    </row>
    <row r="836" spans="4:11" ht="14.45" customHeight="1">
      <c r="D836" s="17">
        <v>835</v>
      </c>
      <c r="E836" s="118">
        <f t="shared" si="15"/>
        <v>517700</v>
      </c>
      <c r="F836" s="12"/>
      <c r="G836" s="159"/>
      <c r="H836" s="159"/>
      <c r="I836" s="159"/>
      <c r="J836" s="159"/>
      <c r="K836" s="183"/>
    </row>
    <row r="837" spans="4:11" ht="14.45" customHeight="1">
      <c r="D837" s="17">
        <v>836</v>
      </c>
      <c r="E837" s="118">
        <f t="shared" si="15"/>
        <v>518320</v>
      </c>
      <c r="F837" s="12"/>
      <c r="G837" s="159"/>
      <c r="H837" s="159"/>
      <c r="I837" s="159"/>
      <c r="J837" s="159"/>
      <c r="K837" s="183"/>
    </row>
    <row r="838" spans="4:11" ht="14.45" customHeight="1">
      <c r="D838" s="17">
        <v>837</v>
      </c>
      <c r="E838" s="118">
        <f t="shared" si="15"/>
        <v>518940</v>
      </c>
      <c r="F838" s="12"/>
      <c r="G838" s="159"/>
      <c r="H838" s="159"/>
      <c r="I838" s="159"/>
      <c r="J838" s="159"/>
      <c r="K838" s="183"/>
    </row>
    <row r="839" spans="4:11" ht="14.45" customHeight="1">
      <c r="D839" s="17">
        <v>838</v>
      </c>
      <c r="E839" s="118">
        <f t="shared" si="15"/>
        <v>519560</v>
      </c>
      <c r="F839" s="12"/>
      <c r="G839" s="159"/>
      <c r="H839" s="159"/>
      <c r="I839" s="159"/>
      <c r="J839" s="159"/>
      <c r="K839" s="183"/>
    </row>
    <row r="840" spans="4:11" ht="14.45" customHeight="1">
      <c r="D840" s="17">
        <v>839</v>
      </c>
      <c r="E840" s="118">
        <f t="shared" si="15"/>
        <v>520180</v>
      </c>
      <c r="F840" s="12"/>
      <c r="G840" s="159"/>
      <c r="H840" s="159"/>
      <c r="I840" s="159"/>
      <c r="J840" s="159"/>
      <c r="K840" s="183"/>
    </row>
    <row r="841" spans="4:11" ht="14.45" customHeight="1">
      <c r="D841" s="17">
        <v>840</v>
      </c>
      <c r="E841" s="118">
        <f t="shared" si="15"/>
        <v>520800</v>
      </c>
      <c r="F841" s="12"/>
      <c r="G841" s="159"/>
      <c r="H841" s="159"/>
      <c r="I841" s="159"/>
      <c r="J841" s="159"/>
      <c r="K841" s="183"/>
    </row>
    <row r="842" spans="4:11" ht="14.45" customHeight="1">
      <c r="D842" s="17">
        <v>841</v>
      </c>
      <c r="E842" s="118">
        <f t="shared" si="15"/>
        <v>521420</v>
      </c>
      <c r="F842" s="12"/>
      <c r="G842" s="159"/>
      <c r="H842" s="159"/>
      <c r="I842" s="159"/>
      <c r="J842" s="159"/>
      <c r="K842" s="183"/>
    </row>
    <row r="843" spans="4:11" ht="14.45" customHeight="1">
      <c r="D843" s="17">
        <v>842</v>
      </c>
      <c r="E843" s="118">
        <f t="shared" si="15"/>
        <v>522040</v>
      </c>
      <c r="F843" s="12"/>
      <c r="G843" s="159"/>
      <c r="H843" s="159"/>
      <c r="I843" s="159"/>
      <c r="J843" s="159"/>
      <c r="K843" s="183"/>
    </row>
    <row r="844" spans="4:11" ht="14.45" customHeight="1">
      <c r="D844" s="17">
        <v>843</v>
      </c>
      <c r="E844" s="118">
        <f t="shared" si="15"/>
        <v>522660</v>
      </c>
      <c r="F844" s="12"/>
      <c r="G844" s="159"/>
      <c r="H844" s="159"/>
      <c r="I844" s="159"/>
      <c r="J844" s="159"/>
      <c r="K844" s="183"/>
    </row>
    <row r="845" spans="4:11" ht="14.45" customHeight="1">
      <c r="D845" s="17">
        <v>844</v>
      </c>
      <c r="E845" s="118">
        <f t="shared" si="15"/>
        <v>523280</v>
      </c>
      <c r="F845" s="12"/>
      <c r="G845" s="159"/>
      <c r="H845" s="159"/>
      <c r="I845" s="159"/>
      <c r="J845" s="159"/>
      <c r="K845" s="183"/>
    </row>
    <row r="846" spans="4:11" ht="14.45" customHeight="1">
      <c r="D846" s="17">
        <v>845</v>
      </c>
      <c r="E846" s="118">
        <f t="shared" si="15"/>
        <v>523900</v>
      </c>
      <c r="F846" s="12"/>
      <c r="G846" s="159"/>
      <c r="H846" s="159"/>
      <c r="I846" s="159"/>
      <c r="J846" s="159"/>
      <c r="K846" s="183"/>
    </row>
    <row r="847" spans="4:11" ht="14.45" customHeight="1">
      <c r="D847" s="17">
        <v>846</v>
      </c>
      <c r="E847" s="118">
        <f t="shared" si="15"/>
        <v>524520</v>
      </c>
      <c r="F847" s="12"/>
      <c r="G847" s="159"/>
      <c r="H847" s="159"/>
      <c r="I847" s="159"/>
      <c r="J847" s="159"/>
      <c r="K847" s="183"/>
    </row>
    <row r="848" spans="4:11" ht="14.45" customHeight="1">
      <c r="D848" s="17">
        <v>847</v>
      </c>
      <c r="E848" s="118">
        <f t="shared" si="15"/>
        <v>525140</v>
      </c>
      <c r="F848" s="12"/>
      <c r="G848" s="159"/>
      <c r="H848" s="159"/>
      <c r="I848" s="159"/>
      <c r="J848" s="159"/>
      <c r="K848" s="183"/>
    </row>
    <row r="849" spans="4:11" ht="14.45" customHeight="1">
      <c r="D849" s="17">
        <v>848</v>
      </c>
      <c r="E849" s="118">
        <f t="shared" si="15"/>
        <v>525760</v>
      </c>
      <c r="F849" s="12"/>
      <c r="G849" s="159"/>
      <c r="H849" s="159"/>
      <c r="I849" s="159"/>
      <c r="J849" s="159"/>
      <c r="K849" s="183"/>
    </row>
    <row r="850" spans="4:11" ht="14.45" customHeight="1">
      <c r="D850" s="17">
        <v>849</v>
      </c>
      <c r="E850" s="118">
        <f t="shared" si="15"/>
        <v>526380</v>
      </c>
      <c r="F850" s="12"/>
      <c r="G850" s="159"/>
      <c r="H850" s="159"/>
      <c r="I850" s="159"/>
      <c r="J850" s="159"/>
      <c r="K850" s="183"/>
    </row>
    <row r="851" spans="4:11" ht="14.45" customHeight="1">
      <c r="D851" s="17">
        <v>850</v>
      </c>
      <c r="E851" s="118">
        <f t="shared" si="15"/>
        <v>527000</v>
      </c>
      <c r="F851" s="12"/>
      <c r="G851" s="159"/>
      <c r="H851" s="159"/>
      <c r="I851" s="159"/>
      <c r="J851" s="159"/>
      <c r="K851" s="183"/>
    </row>
    <row r="852" spans="4:11" ht="14.45" customHeight="1">
      <c r="D852" s="17">
        <v>851</v>
      </c>
      <c r="E852" s="118">
        <f t="shared" si="15"/>
        <v>527620</v>
      </c>
      <c r="F852" s="12"/>
      <c r="G852" s="159"/>
      <c r="H852" s="159"/>
      <c r="I852" s="159"/>
      <c r="J852" s="159"/>
      <c r="K852" s="183"/>
    </row>
    <row r="853" spans="4:11" ht="14.45" customHeight="1">
      <c r="D853" s="17">
        <v>852</v>
      </c>
      <c r="E853" s="118">
        <f t="shared" si="15"/>
        <v>528240</v>
      </c>
      <c r="F853" s="12"/>
      <c r="G853" s="159"/>
      <c r="H853" s="159"/>
      <c r="I853" s="159"/>
      <c r="J853" s="159"/>
      <c r="K853" s="183"/>
    </row>
    <row r="854" spans="4:11" ht="14.45" customHeight="1">
      <c r="D854" s="17">
        <v>853</v>
      </c>
      <c r="E854" s="118">
        <f t="shared" si="15"/>
        <v>528860</v>
      </c>
      <c r="F854" s="12"/>
      <c r="G854" s="159"/>
      <c r="H854" s="159"/>
      <c r="I854" s="159"/>
      <c r="J854" s="159"/>
      <c r="K854" s="183"/>
    </row>
    <row r="855" spans="4:11" ht="14.45" customHeight="1">
      <c r="D855" s="17">
        <v>854</v>
      </c>
      <c r="E855" s="118">
        <f t="shared" si="15"/>
        <v>529480</v>
      </c>
      <c r="F855" s="12"/>
      <c r="G855" s="159"/>
      <c r="H855" s="159"/>
      <c r="I855" s="159"/>
      <c r="J855" s="159"/>
      <c r="K855" s="183"/>
    </row>
    <row r="856" spans="4:11" ht="14.45" customHeight="1">
      <c r="D856" s="17">
        <v>855</v>
      </c>
      <c r="E856" s="118">
        <f t="shared" si="15"/>
        <v>530100</v>
      </c>
      <c r="F856" s="12"/>
      <c r="G856" s="159"/>
      <c r="H856" s="159"/>
      <c r="I856" s="159"/>
      <c r="J856" s="159"/>
      <c r="K856" s="183"/>
    </row>
    <row r="857" spans="4:11" ht="14.45" customHeight="1">
      <c r="D857" s="17">
        <v>856</v>
      </c>
      <c r="E857" s="118">
        <f t="shared" si="15"/>
        <v>530720</v>
      </c>
      <c r="F857" s="12"/>
      <c r="G857" s="159"/>
      <c r="H857" s="159"/>
      <c r="I857" s="159"/>
      <c r="J857" s="159"/>
      <c r="K857" s="183"/>
    </row>
    <row r="858" spans="4:11" ht="14.45" customHeight="1">
      <c r="D858" s="17">
        <v>857</v>
      </c>
      <c r="E858" s="118">
        <f t="shared" si="15"/>
        <v>531340</v>
      </c>
      <c r="F858" s="12"/>
      <c r="G858" s="159"/>
      <c r="H858" s="159"/>
      <c r="I858" s="159"/>
      <c r="J858" s="159"/>
      <c r="K858" s="183"/>
    </row>
    <row r="859" spans="4:11" ht="14.45" customHeight="1">
      <c r="D859" s="17">
        <v>858</v>
      </c>
      <c r="E859" s="118">
        <f t="shared" si="15"/>
        <v>531960</v>
      </c>
      <c r="F859" s="12"/>
      <c r="G859" s="159"/>
      <c r="H859" s="159"/>
      <c r="I859" s="159"/>
      <c r="J859" s="159"/>
      <c r="K859" s="183"/>
    </row>
    <row r="860" spans="4:11" ht="14.45" customHeight="1">
      <c r="D860" s="17">
        <v>859</v>
      </c>
      <c r="E860" s="118">
        <f t="shared" si="15"/>
        <v>532580</v>
      </c>
      <c r="F860" s="12"/>
      <c r="G860" s="159"/>
      <c r="H860" s="159"/>
      <c r="I860" s="159"/>
      <c r="J860" s="159"/>
      <c r="K860" s="183"/>
    </row>
    <row r="861" spans="4:11" ht="14.45" customHeight="1">
      <c r="D861" s="17">
        <v>860</v>
      </c>
      <c r="E861" s="118">
        <f t="shared" si="15"/>
        <v>533200</v>
      </c>
      <c r="F861" s="12"/>
      <c r="G861" s="159"/>
      <c r="H861" s="159"/>
      <c r="I861" s="159"/>
      <c r="J861" s="159"/>
      <c r="K861" s="183"/>
    </row>
    <row r="862" spans="4:11" ht="14.45" customHeight="1">
      <c r="D862" s="17">
        <v>861</v>
      </c>
      <c r="E862" s="118">
        <f t="shared" si="15"/>
        <v>533820</v>
      </c>
      <c r="F862" s="12"/>
      <c r="G862" s="159"/>
      <c r="H862" s="159"/>
      <c r="I862" s="159"/>
      <c r="J862" s="159"/>
      <c r="K862" s="183"/>
    </row>
    <row r="863" spans="4:11" ht="14.45" customHeight="1">
      <c r="D863" s="17">
        <v>862</v>
      </c>
      <c r="E863" s="118">
        <f t="shared" si="15"/>
        <v>534440</v>
      </c>
      <c r="F863" s="12"/>
      <c r="G863" s="159"/>
      <c r="H863" s="159"/>
      <c r="I863" s="159"/>
      <c r="J863" s="159"/>
      <c r="K863" s="183"/>
    </row>
    <row r="864" spans="4:11" ht="14.45" customHeight="1">
      <c r="D864" s="17">
        <v>863</v>
      </c>
      <c r="E864" s="118">
        <f t="shared" si="15"/>
        <v>535060</v>
      </c>
      <c r="F864" s="12"/>
      <c r="G864" s="159"/>
      <c r="H864" s="159"/>
      <c r="I864" s="159"/>
      <c r="J864" s="159"/>
      <c r="K864" s="183"/>
    </row>
    <row r="865" spans="4:11" ht="14.45" customHeight="1">
      <c r="D865" s="17">
        <v>864</v>
      </c>
      <c r="E865" s="118">
        <f t="shared" si="15"/>
        <v>535680</v>
      </c>
      <c r="F865" s="12"/>
      <c r="G865" s="159"/>
      <c r="H865" s="159"/>
      <c r="I865" s="159"/>
      <c r="J865" s="159"/>
      <c r="K865" s="183"/>
    </row>
    <row r="866" spans="4:11" ht="14.45" customHeight="1">
      <c r="D866" s="17">
        <v>865</v>
      </c>
      <c r="E866" s="118">
        <f t="shared" si="15"/>
        <v>536300</v>
      </c>
      <c r="F866" s="12"/>
      <c r="G866" s="159"/>
      <c r="H866" s="159"/>
      <c r="I866" s="159"/>
      <c r="J866" s="159"/>
      <c r="K866" s="183"/>
    </row>
    <row r="867" spans="4:11" ht="14.45" customHeight="1">
      <c r="D867" s="17">
        <v>866</v>
      </c>
      <c r="E867" s="118">
        <f t="shared" si="15"/>
        <v>536920</v>
      </c>
      <c r="F867" s="12"/>
      <c r="G867" s="159"/>
      <c r="H867" s="159"/>
      <c r="I867" s="159"/>
      <c r="J867" s="159"/>
      <c r="K867" s="183"/>
    </row>
    <row r="868" spans="4:11" ht="14.45" customHeight="1">
      <c r="D868" s="17">
        <v>867</v>
      </c>
      <c r="E868" s="118">
        <f t="shared" si="15"/>
        <v>537540</v>
      </c>
      <c r="F868" s="12"/>
      <c r="G868" s="159"/>
      <c r="H868" s="159"/>
      <c r="I868" s="159"/>
      <c r="J868" s="159"/>
      <c r="K868" s="183"/>
    </row>
    <row r="869" spans="4:11" ht="14.45" customHeight="1">
      <c r="D869" s="17">
        <v>868</v>
      </c>
      <c r="E869" s="118">
        <f t="shared" si="15"/>
        <v>538160</v>
      </c>
      <c r="F869" s="12"/>
      <c r="G869" s="159"/>
      <c r="H869" s="159"/>
      <c r="I869" s="159"/>
      <c r="J869" s="159"/>
      <c r="K869" s="183"/>
    </row>
    <row r="870" spans="4:11" ht="14.45" customHeight="1">
      <c r="D870" s="17">
        <v>869</v>
      </c>
      <c r="E870" s="118">
        <f t="shared" si="15"/>
        <v>538780</v>
      </c>
      <c r="F870" s="12"/>
      <c r="G870" s="159"/>
      <c r="H870" s="159"/>
      <c r="I870" s="159"/>
      <c r="J870" s="159"/>
      <c r="K870" s="183"/>
    </row>
    <row r="871" spans="4:11" ht="14.45" customHeight="1">
      <c r="D871" s="17">
        <v>870</v>
      </c>
      <c r="E871" s="118">
        <f t="shared" si="15"/>
        <v>539400</v>
      </c>
      <c r="F871" s="12"/>
      <c r="G871" s="159"/>
      <c r="H871" s="159"/>
      <c r="I871" s="159"/>
      <c r="J871" s="159"/>
      <c r="K871" s="183"/>
    </row>
    <row r="872" spans="4:11" ht="14.45" customHeight="1">
      <c r="D872" s="17">
        <v>871</v>
      </c>
      <c r="E872" s="118">
        <f t="shared" si="15"/>
        <v>540020</v>
      </c>
      <c r="F872" s="12"/>
      <c r="G872" s="159"/>
      <c r="H872" s="159"/>
      <c r="I872" s="159"/>
      <c r="J872" s="159"/>
      <c r="K872" s="183"/>
    </row>
    <row r="873" spans="4:11" ht="14.45" customHeight="1">
      <c r="D873" s="17">
        <v>872</v>
      </c>
      <c r="E873" s="118">
        <f t="shared" si="15"/>
        <v>540640</v>
      </c>
      <c r="F873" s="12"/>
      <c r="G873" s="159"/>
      <c r="H873" s="159"/>
      <c r="I873" s="159"/>
      <c r="J873" s="159"/>
      <c r="K873" s="183"/>
    </row>
    <row r="874" spans="4:11" ht="14.45" customHeight="1">
      <c r="D874" s="17">
        <v>873</v>
      </c>
      <c r="E874" s="118">
        <f t="shared" si="15"/>
        <v>541260</v>
      </c>
      <c r="F874" s="12"/>
      <c r="G874" s="159"/>
      <c r="H874" s="159"/>
      <c r="I874" s="159"/>
      <c r="J874" s="159"/>
      <c r="K874" s="183"/>
    </row>
    <row r="875" spans="4:11" ht="14.45" customHeight="1">
      <c r="D875" s="17">
        <v>874</v>
      </c>
      <c r="E875" s="118">
        <f t="shared" si="15"/>
        <v>541880</v>
      </c>
      <c r="F875" s="12"/>
      <c r="G875" s="159"/>
      <c r="H875" s="159"/>
      <c r="I875" s="159"/>
      <c r="J875" s="159"/>
      <c r="K875" s="183"/>
    </row>
    <row r="876" spans="4:11" ht="14.45" customHeight="1">
      <c r="D876" s="17">
        <v>875</v>
      </c>
      <c r="E876" s="118">
        <f t="shared" si="15"/>
        <v>542500</v>
      </c>
      <c r="F876" s="12"/>
      <c r="G876" s="159"/>
      <c r="H876" s="159"/>
      <c r="I876" s="159"/>
      <c r="J876" s="159"/>
      <c r="K876" s="183"/>
    </row>
    <row r="877" spans="4:11" ht="14.45" customHeight="1">
      <c r="D877" s="17">
        <v>876</v>
      </c>
      <c r="E877" s="118">
        <f t="shared" si="15"/>
        <v>543120</v>
      </c>
      <c r="F877" s="12"/>
      <c r="G877" s="159"/>
      <c r="H877" s="159"/>
      <c r="I877" s="159"/>
      <c r="J877" s="159"/>
      <c r="K877" s="183"/>
    </row>
    <row r="878" spans="4:11" ht="14.45" customHeight="1">
      <c r="D878" s="17">
        <v>877</v>
      </c>
      <c r="E878" s="118">
        <f t="shared" ref="E878:E941" si="16">D878*620</f>
        <v>543740</v>
      </c>
      <c r="F878" s="12"/>
      <c r="G878" s="159"/>
      <c r="H878" s="159"/>
      <c r="I878" s="159"/>
      <c r="J878" s="159"/>
      <c r="K878" s="183"/>
    </row>
    <row r="879" spans="4:11" ht="14.45" customHeight="1">
      <c r="D879" s="17">
        <v>878</v>
      </c>
      <c r="E879" s="118">
        <f t="shared" si="16"/>
        <v>544360</v>
      </c>
      <c r="F879" s="12"/>
      <c r="G879" s="159"/>
      <c r="H879" s="159"/>
      <c r="I879" s="159"/>
      <c r="J879" s="159"/>
      <c r="K879" s="183"/>
    </row>
    <row r="880" spans="4:11" ht="14.45" customHeight="1">
      <c r="D880" s="17">
        <v>879</v>
      </c>
      <c r="E880" s="118">
        <f t="shared" si="16"/>
        <v>544980</v>
      </c>
      <c r="F880" s="12"/>
      <c r="G880" s="159"/>
      <c r="H880" s="159"/>
      <c r="I880" s="159"/>
      <c r="J880" s="159"/>
      <c r="K880" s="183"/>
    </row>
    <row r="881" spans="4:11" ht="14.45" customHeight="1">
      <c r="D881" s="17">
        <v>880</v>
      </c>
      <c r="E881" s="118">
        <f t="shared" si="16"/>
        <v>545600</v>
      </c>
      <c r="F881" s="12"/>
      <c r="G881" s="159"/>
      <c r="H881" s="159"/>
      <c r="I881" s="159"/>
      <c r="J881" s="159"/>
      <c r="K881" s="183"/>
    </row>
    <row r="882" spans="4:11" ht="14.45" customHeight="1">
      <c r="D882" s="17">
        <v>881</v>
      </c>
      <c r="E882" s="118">
        <f t="shared" si="16"/>
        <v>546220</v>
      </c>
      <c r="F882" s="12"/>
      <c r="G882" s="159"/>
      <c r="H882" s="159"/>
      <c r="I882" s="159"/>
      <c r="J882" s="159"/>
      <c r="K882" s="183"/>
    </row>
    <row r="883" spans="4:11" ht="14.45" customHeight="1">
      <c r="D883" s="17">
        <v>882</v>
      </c>
      <c r="E883" s="118">
        <f t="shared" si="16"/>
        <v>546840</v>
      </c>
      <c r="F883" s="12"/>
      <c r="G883" s="159"/>
      <c r="H883" s="159"/>
      <c r="I883" s="159"/>
      <c r="J883" s="159"/>
      <c r="K883" s="183"/>
    </row>
    <row r="884" spans="4:11" ht="14.45" customHeight="1">
      <c r="D884" s="17">
        <v>883</v>
      </c>
      <c r="E884" s="118">
        <f t="shared" si="16"/>
        <v>547460</v>
      </c>
      <c r="F884" s="12"/>
      <c r="G884" s="159"/>
      <c r="H884" s="159"/>
      <c r="I884" s="159"/>
      <c r="J884" s="159"/>
      <c r="K884" s="183"/>
    </row>
    <row r="885" spans="4:11" ht="14.45" customHeight="1">
      <c r="D885" s="17">
        <v>884</v>
      </c>
      <c r="E885" s="118">
        <f t="shared" si="16"/>
        <v>548080</v>
      </c>
      <c r="F885" s="12"/>
      <c r="G885" s="159"/>
      <c r="H885" s="159"/>
      <c r="I885" s="159"/>
      <c r="J885" s="159"/>
      <c r="K885" s="183"/>
    </row>
    <row r="886" spans="4:11" ht="14.45" customHeight="1">
      <c r="D886" s="17">
        <v>885</v>
      </c>
      <c r="E886" s="118">
        <f t="shared" si="16"/>
        <v>548700</v>
      </c>
      <c r="F886" s="12"/>
      <c r="G886" s="159"/>
      <c r="H886" s="159"/>
      <c r="I886" s="159"/>
      <c r="J886" s="159"/>
      <c r="K886" s="183"/>
    </row>
    <row r="887" spans="4:11" ht="14.45" customHeight="1">
      <c r="D887" s="17">
        <v>886</v>
      </c>
      <c r="E887" s="118">
        <f t="shared" si="16"/>
        <v>549320</v>
      </c>
      <c r="F887" s="12"/>
      <c r="G887" s="159"/>
      <c r="H887" s="159"/>
      <c r="I887" s="159"/>
      <c r="J887" s="159"/>
      <c r="K887" s="183"/>
    </row>
    <row r="888" spans="4:11" ht="14.45" customHeight="1">
      <c r="D888" s="17">
        <v>887</v>
      </c>
      <c r="E888" s="118">
        <f t="shared" si="16"/>
        <v>549940</v>
      </c>
      <c r="F888" s="12"/>
      <c r="G888" s="159"/>
      <c r="H888" s="159"/>
      <c r="I888" s="159"/>
      <c r="J888" s="159"/>
      <c r="K888" s="183"/>
    </row>
    <row r="889" spans="4:11" ht="14.45" customHeight="1">
      <c r="D889" s="17">
        <v>888</v>
      </c>
      <c r="E889" s="118">
        <f t="shared" si="16"/>
        <v>550560</v>
      </c>
      <c r="F889" s="12"/>
      <c r="G889" s="159"/>
      <c r="H889" s="159"/>
      <c r="I889" s="159"/>
      <c r="J889" s="159"/>
      <c r="K889" s="183"/>
    </row>
    <row r="890" spans="4:11" ht="14.45" customHeight="1">
      <c r="D890" s="17">
        <v>889</v>
      </c>
      <c r="E890" s="118">
        <f t="shared" si="16"/>
        <v>551180</v>
      </c>
      <c r="F890" s="12"/>
      <c r="G890" s="159"/>
      <c r="H890" s="159"/>
      <c r="I890" s="159"/>
      <c r="J890" s="159"/>
      <c r="K890" s="183"/>
    </row>
    <row r="891" spans="4:11" ht="14.45" customHeight="1">
      <c r="D891" s="17">
        <v>890</v>
      </c>
      <c r="E891" s="118">
        <f t="shared" si="16"/>
        <v>551800</v>
      </c>
      <c r="F891" s="12"/>
      <c r="G891" s="159"/>
      <c r="H891" s="159"/>
      <c r="I891" s="159"/>
      <c r="J891" s="159"/>
      <c r="K891" s="183"/>
    </row>
    <row r="892" spans="4:11" ht="14.45" customHeight="1">
      <c r="D892" s="17">
        <v>891</v>
      </c>
      <c r="E892" s="118">
        <f t="shared" si="16"/>
        <v>552420</v>
      </c>
      <c r="F892" s="12"/>
      <c r="G892" s="159"/>
      <c r="H892" s="159"/>
      <c r="I892" s="159"/>
      <c r="J892" s="159"/>
      <c r="K892" s="183"/>
    </row>
    <row r="893" spans="4:11" ht="14.45" customHeight="1">
      <c r="D893" s="17">
        <v>892</v>
      </c>
      <c r="E893" s="118">
        <f t="shared" si="16"/>
        <v>553040</v>
      </c>
      <c r="F893" s="12"/>
      <c r="G893" s="159"/>
      <c r="H893" s="159"/>
      <c r="I893" s="159"/>
      <c r="J893" s="159"/>
      <c r="K893" s="183"/>
    </row>
    <row r="894" spans="4:11" ht="14.45" customHeight="1">
      <c r="D894" s="17">
        <v>893</v>
      </c>
      <c r="E894" s="118">
        <f t="shared" si="16"/>
        <v>553660</v>
      </c>
      <c r="F894" s="12"/>
      <c r="G894" s="159"/>
      <c r="H894" s="159"/>
      <c r="I894" s="159"/>
      <c r="J894" s="159"/>
      <c r="K894" s="183"/>
    </row>
    <row r="895" spans="4:11" ht="14.45" customHeight="1">
      <c r="D895" s="17">
        <v>894</v>
      </c>
      <c r="E895" s="118">
        <f t="shared" si="16"/>
        <v>554280</v>
      </c>
      <c r="F895" s="12"/>
      <c r="G895" s="159"/>
      <c r="H895" s="159"/>
      <c r="I895" s="159"/>
      <c r="J895" s="159"/>
      <c r="K895" s="183"/>
    </row>
    <row r="896" spans="4:11" ht="14.45" customHeight="1">
      <c r="D896" s="17">
        <v>895</v>
      </c>
      <c r="E896" s="118">
        <f t="shared" si="16"/>
        <v>554900</v>
      </c>
      <c r="F896" s="12"/>
      <c r="G896" s="159"/>
      <c r="H896" s="159"/>
      <c r="I896" s="159"/>
      <c r="J896" s="159"/>
      <c r="K896" s="183"/>
    </row>
    <row r="897" spans="4:11" ht="14.45" customHeight="1">
      <c r="D897" s="17">
        <v>896</v>
      </c>
      <c r="E897" s="118">
        <f t="shared" si="16"/>
        <v>555520</v>
      </c>
      <c r="F897" s="12"/>
      <c r="G897" s="159"/>
      <c r="H897" s="159"/>
      <c r="I897" s="159"/>
      <c r="J897" s="159"/>
      <c r="K897" s="183"/>
    </row>
    <row r="898" spans="4:11" ht="14.45" customHeight="1">
      <c r="D898" s="17">
        <v>897</v>
      </c>
      <c r="E898" s="118">
        <f t="shared" si="16"/>
        <v>556140</v>
      </c>
      <c r="F898" s="12"/>
      <c r="G898" s="159"/>
      <c r="H898" s="159"/>
      <c r="I898" s="159"/>
      <c r="J898" s="159"/>
      <c r="K898" s="183"/>
    </row>
    <row r="899" spans="4:11" ht="14.45" customHeight="1">
      <c r="D899" s="17">
        <v>898</v>
      </c>
      <c r="E899" s="118">
        <f t="shared" si="16"/>
        <v>556760</v>
      </c>
      <c r="F899" s="12"/>
      <c r="G899" s="159"/>
      <c r="H899" s="159"/>
      <c r="I899" s="159"/>
      <c r="J899" s="159"/>
      <c r="K899" s="183"/>
    </row>
    <row r="900" spans="4:11" ht="14.45" customHeight="1">
      <c r="D900" s="17">
        <v>899</v>
      </c>
      <c r="E900" s="118">
        <f t="shared" si="16"/>
        <v>557380</v>
      </c>
      <c r="F900" s="12"/>
      <c r="G900" s="159"/>
      <c r="H900" s="159"/>
      <c r="I900" s="159"/>
      <c r="J900" s="159"/>
      <c r="K900" s="183"/>
    </row>
    <row r="901" spans="4:11" ht="14.45" customHeight="1">
      <c r="D901" s="17">
        <v>900</v>
      </c>
      <c r="E901" s="118">
        <f t="shared" si="16"/>
        <v>558000</v>
      </c>
      <c r="F901" s="12"/>
      <c r="G901" s="159"/>
      <c r="H901" s="159"/>
      <c r="I901" s="159"/>
      <c r="J901" s="159"/>
      <c r="K901" s="183"/>
    </row>
    <row r="902" spans="4:11" ht="14.45" customHeight="1">
      <c r="D902" s="17">
        <v>901</v>
      </c>
      <c r="E902" s="118">
        <f t="shared" si="16"/>
        <v>558620</v>
      </c>
      <c r="F902" s="12"/>
      <c r="G902" s="159"/>
      <c r="H902" s="159"/>
      <c r="I902" s="159"/>
      <c r="J902" s="159"/>
      <c r="K902" s="183"/>
    </row>
    <row r="903" spans="4:11" ht="14.45" customHeight="1">
      <c r="D903" s="17">
        <v>902</v>
      </c>
      <c r="E903" s="118">
        <f t="shared" si="16"/>
        <v>559240</v>
      </c>
      <c r="F903" s="12"/>
      <c r="G903" s="159"/>
      <c r="H903" s="159"/>
      <c r="I903" s="159"/>
      <c r="J903" s="159"/>
      <c r="K903" s="183"/>
    </row>
    <row r="904" spans="4:11" ht="14.45" customHeight="1">
      <c r="D904" s="17">
        <v>903</v>
      </c>
      <c r="E904" s="118">
        <f t="shared" si="16"/>
        <v>559860</v>
      </c>
      <c r="F904" s="12"/>
      <c r="G904" s="159"/>
      <c r="H904" s="159"/>
      <c r="I904" s="159"/>
      <c r="J904" s="159"/>
      <c r="K904" s="183"/>
    </row>
    <row r="905" spans="4:11" ht="14.45" customHeight="1">
      <c r="D905" s="17">
        <v>904</v>
      </c>
      <c r="E905" s="118">
        <f t="shared" si="16"/>
        <v>560480</v>
      </c>
      <c r="F905" s="12"/>
      <c r="G905" s="159"/>
      <c r="H905" s="159"/>
      <c r="I905" s="159"/>
      <c r="J905" s="159"/>
      <c r="K905" s="183"/>
    </row>
    <row r="906" spans="4:11" ht="14.45" customHeight="1">
      <c r="D906" s="17">
        <v>905</v>
      </c>
      <c r="E906" s="118">
        <f t="shared" si="16"/>
        <v>561100</v>
      </c>
      <c r="F906" s="12"/>
      <c r="G906" s="159"/>
      <c r="H906" s="159"/>
      <c r="I906" s="159"/>
      <c r="J906" s="159"/>
      <c r="K906" s="183"/>
    </row>
    <row r="907" spans="4:11" ht="14.45" customHeight="1">
      <c r="D907" s="17">
        <v>906</v>
      </c>
      <c r="E907" s="118">
        <f t="shared" si="16"/>
        <v>561720</v>
      </c>
      <c r="F907" s="12"/>
      <c r="G907" s="159"/>
      <c r="H907" s="159"/>
      <c r="I907" s="159"/>
      <c r="J907" s="159"/>
      <c r="K907" s="183"/>
    </row>
    <row r="908" spans="4:11" ht="14.45" customHeight="1">
      <c r="D908" s="17">
        <v>907</v>
      </c>
      <c r="E908" s="118">
        <f t="shared" si="16"/>
        <v>562340</v>
      </c>
      <c r="F908" s="12"/>
      <c r="G908" s="159"/>
      <c r="H908" s="159"/>
      <c r="I908" s="159"/>
      <c r="J908" s="159"/>
      <c r="K908" s="183"/>
    </row>
    <row r="909" spans="4:11" ht="14.45" customHeight="1">
      <c r="D909" s="17">
        <v>908</v>
      </c>
      <c r="E909" s="118">
        <f t="shared" si="16"/>
        <v>562960</v>
      </c>
      <c r="F909" s="12"/>
      <c r="G909" s="159"/>
      <c r="H909" s="159"/>
      <c r="I909" s="159"/>
      <c r="J909" s="159"/>
      <c r="K909" s="183"/>
    </row>
    <row r="910" spans="4:11" ht="14.45" customHeight="1">
      <c r="D910" s="17">
        <v>909</v>
      </c>
      <c r="E910" s="118">
        <f t="shared" si="16"/>
        <v>563580</v>
      </c>
      <c r="F910" s="12"/>
      <c r="G910" s="159"/>
      <c r="H910" s="159"/>
      <c r="I910" s="159"/>
      <c r="J910" s="159"/>
      <c r="K910" s="183"/>
    </row>
    <row r="911" spans="4:11" ht="14.45" customHeight="1">
      <c r="D911" s="17">
        <v>910</v>
      </c>
      <c r="E911" s="118">
        <f t="shared" si="16"/>
        <v>564200</v>
      </c>
      <c r="F911" s="12"/>
      <c r="G911" s="159"/>
      <c r="H911" s="159"/>
      <c r="I911" s="159"/>
      <c r="J911" s="159"/>
      <c r="K911" s="183"/>
    </row>
    <row r="912" spans="4:11" ht="14.45" customHeight="1">
      <c r="D912" s="17">
        <v>911</v>
      </c>
      <c r="E912" s="118">
        <f t="shared" si="16"/>
        <v>564820</v>
      </c>
      <c r="F912" s="12"/>
      <c r="G912" s="159"/>
      <c r="H912" s="159"/>
      <c r="I912" s="159"/>
      <c r="J912" s="159"/>
      <c r="K912" s="183"/>
    </row>
    <row r="913" spans="4:11" ht="14.45" customHeight="1">
      <c r="D913" s="17">
        <v>912</v>
      </c>
      <c r="E913" s="118">
        <f t="shared" si="16"/>
        <v>565440</v>
      </c>
      <c r="F913" s="12"/>
      <c r="G913" s="159"/>
      <c r="H913" s="159"/>
      <c r="I913" s="159"/>
      <c r="J913" s="159"/>
      <c r="K913" s="183"/>
    </row>
    <row r="914" spans="4:11" ht="14.45" customHeight="1">
      <c r="D914" s="17">
        <v>913</v>
      </c>
      <c r="E914" s="118">
        <f t="shared" si="16"/>
        <v>566060</v>
      </c>
      <c r="F914" s="12"/>
      <c r="G914" s="159"/>
      <c r="H914" s="159"/>
      <c r="I914" s="159"/>
      <c r="J914" s="159"/>
      <c r="K914" s="183"/>
    </row>
    <row r="915" spans="4:11" ht="14.45" customHeight="1">
      <c r="D915" s="17">
        <v>914</v>
      </c>
      <c r="E915" s="118">
        <f t="shared" si="16"/>
        <v>566680</v>
      </c>
      <c r="F915" s="12"/>
      <c r="G915" s="159"/>
      <c r="H915" s="159"/>
      <c r="I915" s="159"/>
      <c r="J915" s="159"/>
      <c r="K915" s="183"/>
    </row>
    <row r="916" spans="4:11" ht="14.45" customHeight="1">
      <c r="D916" s="17">
        <v>915</v>
      </c>
      <c r="E916" s="118">
        <f t="shared" si="16"/>
        <v>567300</v>
      </c>
      <c r="F916" s="12"/>
      <c r="G916" s="159"/>
      <c r="H916" s="159"/>
      <c r="I916" s="159"/>
      <c r="J916" s="159"/>
      <c r="K916" s="183"/>
    </row>
    <row r="917" spans="4:11" ht="14.45" customHeight="1">
      <c r="D917" s="17">
        <v>916</v>
      </c>
      <c r="E917" s="118">
        <f t="shared" si="16"/>
        <v>567920</v>
      </c>
      <c r="F917" s="12"/>
      <c r="G917" s="159"/>
      <c r="H917" s="159"/>
      <c r="I917" s="159"/>
      <c r="J917" s="159"/>
      <c r="K917" s="183"/>
    </row>
    <row r="918" spans="4:11" ht="14.45" customHeight="1">
      <c r="D918" s="17">
        <v>917</v>
      </c>
      <c r="E918" s="118">
        <f t="shared" si="16"/>
        <v>568540</v>
      </c>
      <c r="F918" s="12"/>
      <c r="G918" s="159"/>
      <c r="H918" s="159"/>
      <c r="I918" s="159"/>
      <c r="J918" s="159"/>
      <c r="K918" s="183"/>
    </row>
    <row r="919" spans="4:11" ht="14.45" customHeight="1">
      <c r="D919" s="17">
        <v>918</v>
      </c>
      <c r="E919" s="118">
        <f t="shared" si="16"/>
        <v>569160</v>
      </c>
      <c r="F919" s="12"/>
      <c r="G919" s="159"/>
      <c r="H919" s="159"/>
      <c r="I919" s="159"/>
      <c r="J919" s="159"/>
      <c r="K919" s="183"/>
    </row>
    <row r="920" spans="4:11" ht="14.45" customHeight="1">
      <c r="D920" s="17">
        <v>919</v>
      </c>
      <c r="E920" s="118">
        <f t="shared" si="16"/>
        <v>569780</v>
      </c>
      <c r="F920" s="12"/>
      <c r="G920" s="159"/>
      <c r="H920" s="159"/>
      <c r="I920" s="159"/>
      <c r="J920" s="159"/>
      <c r="K920" s="183"/>
    </row>
    <row r="921" spans="4:11" ht="14.45" customHeight="1">
      <c r="D921" s="17">
        <v>920</v>
      </c>
      <c r="E921" s="118">
        <f t="shared" si="16"/>
        <v>570400</v>
      </c>
      <c r="F921" s="12"/>
      <c r="G921" s="159"/>
      <c r="H921" s="159"/>
      <c r="I921" s="159"/>
      <c r="J921" s="159"/>
      <c r="K921" s="183"/>
    </row>
    <row r="922" spans="4:11" ht="14.45" customHeight="1">
      <c r="D922" s="17">
        <v>921</v>
      </c>
      <c r="E922" s="118">
        <f t="shared" si="16"/>
        <v>571020</v>
      </c>
      <c r="F922" s="12"/>
      <c r="G922" s="159"/>
      <c r="H922" s="159"/>
      <c r="I922" s="159"/>
      <c r="J922" s="159"/>
      <c r="K922" s="183"/>
    </row>
    <row r="923" spans="4:11" ht="14.45" customHeight="1">
      <c r="D923" s="17">
        <v>922</v>
      </c>
      <c r="E923" s="118">
        <f t="shared" si="16"/>
        <v>571640</v>
      </c>
      <c r="F923" s="12"/>
      <c r="G923" s="159"/>
      <c r="H923" s="159"/>
      <c r="I923" s="159"/>
      <c r="J923" s="159"/>
      <c r="K923" s="183"/>
    </row>
    <row r="924" spans="4:11" ht="14.45" customHeight="1">
      <c r="D924" s="17">
        <v>923</v>
      </c>
      <c r="E924" s="118">
        <f t="shared" si="16"/>
        <v>572260</v>
      </c>
      <c r="F924" s="12"/>
      <c r="G924" s="159"/>
      <c r="H924" s="159"/>
      <c r="I924" s="159"/>
      <c r="J924" s="159"/>
      <c r="K924" s="183"/>
    </row>
    <row r="925" spans="4:11" ht="14.45" customHeight="1">
      <c r="D925" s="17">
        <v>924</v>
      </c>
      <c r="E925" s="118">
        <f t="shared" si="16"/>
        <v>572880</v>
      </c>
      <c r="F925" s="12"/>
      <c r="G925" s="159"/>
      <c r="H925" s="159"/>
      <c r="I925" s="159"/>
      <c r="J925" s="159"/>
      <c r="K925" s="183"/>
    </row>
    <row r="926" spans="4:11" ht="14.45" customHeight="1">
      <c r="D926" s="17">
        <v>925</v>
      </c>
      <c r="E926" s="118">
        <f t="shared" si="16"/>
        <v>573500</v>
      </c>
      <c r="F926" s="12"/>
      <c r="G926" s="159"/>
      <c r="H926" s="159"/>
      <c r="I926" s="159"/>
      <c r="J926" s="159"/>
      <c r="K926" s="183"/>
    </row>
    <row r="927" spans="4:11" ht="14.45" customHeight="1">
      <c r="D927" s="17">
        <v>926</v>
      </c>
      <c r="E927" s="118">
        <f t="shared" si="16"/>
        <v>574120</v>
      </c>
      <c r="F927" s="12"/>
      <c r="G927" s="159"/>
      <c r="H927" s="159"/>
      <c r="I927" s="159"/>
      <c r="J927" s="159"/>
      <c r="K927" s="183"/>
    </row>
    <row r="928" spans="4:11" ht="14.45" customHeight="1">
      <c r="D928" s="17">
        <v>927</v>
      </c>
      <c r="E928" s="118">
        <f t="shared" si="16"/>
        <v>574740</v>
      </c>
      <c r="F928" s="12"/>
      <c r="G928" s="159"/>
      <c r="H928" s="159"/>
      <c r="I928" s="159"/>
      <c r="J928" s="159"/>
      <c r="K928" s="183"/>
    </row>
    <row r="929" spans="4:11" ht="14.45" customHeight="1">
      <c r="D929" s="17">
        <v>928</v>
      </c>
      <c r="E929" s="118">
        <f t="shared" si="16"/>
        <v>575360</v>
      </c>
      <c r="F929" s="12"/>
      <c r="G929" s="159"/>
      <c r="H929" s="159"/>
      <c r="I929" s="159"/>
      <c r="J929" s="159"/>
      <c r="K929" s="183"/>
    </row>
    <row r="930" spans="4:11" ht="14.45" customHeight="1">
      <c r="D930" s="17">
        <v>929</v>
      </c>
      <c r="E930" s="118">
        <f t="shared" si="16"/>
        <v>575980</v>
      </c>
      <c r="F930" s="12"/>
      <c r="G930" s="159"/>
      <c r="H930" s="159"/>
      <c r="I930" s="159"/>
      <c r="J930" s="159"/>
      <c r="K930" s="183"/>
    </row>
    <row r="931" spans="4:11" ht="14.45" customHeight="1">
      <c r="D931" s="17">
        <v>930</v>
      </c>
      <c r="E931" s="118">
        <f t="shared" si="16"/>
        <v>576600</v>
      </c>
      <c r="F931" s="12"/>
      <c r="G931" s="159"/>
      <c r="H931" s="159"/>
      <c r="I931" s="159"/>
      <c r="J931" s="159"/>
      <c r="K931" s="183"/>
    </row>
    <row r="932" spans="4:11" ht="14.45" customHeight="1">
      <c r="D932" s="17">
        <v>931</v>
      </c>
      <c r="E932" s="118">
        <f t="shared" si="16"/>
        <v>577220</v>
      </c>
      <c r="F932" s="12"/>
      <c r="G932" s="159"/>
      <c r="H932" s="159"/>
      <c r="I932" s="159"/>
      <c r="J932" s="159"/>
      <c r="K932" s="183"/>
    </row>
    <row r="933" spans="4:11" ht="14.45" customHeight="1">
      <c r="D933" s="17">
        <v>932</v>
      </c>
      <c r="E933" s="118">
        <f t="shared" si="16"/>
        <v>577840</v>
      </c>
      <c r="F933" s="12"/>
      <c r="G933" s="159"/>
      <c r="H933" s="159"/>
      <c r="I933" s="159"/>
      <c r="J933" s="159"/>
      <c r="K933" s="183"/>
    </row>
    <row r="934" spans="4:11" ht="14.45" customHeight="1">
      <c r="D934" s="17">
        <v>933</v>
      </c>
      <c r="E934" s="118">
        <f t="shared" si="16"/>
        <v>578460</v>
      </c>
      <c r="F934" s="12"/>
      <c r="G934" s="159"/>
      <c r="H934" s="159"/>
      <c r="I934" s="159"/>
      <c r="J934" s="159"/>
      <c r="K934" s="183"/>
    </row>
    <row r="935" spans="4:11" ht="14.45" customHeight="1">
      <c r="D935" s="17">
        <v>934</v>
      </c>
      <c r="E935" s="118">
        <f t="shared" si="16"/>
        <v>579080</v>
      </c>
      <c r="F935" s="12"/>
      <c r="G935" s="159"/>
      <c r="H935" s="159"/>
      <c r="I935" s="159"/>
      <c r="J935" s="159"/>
      <c r="K935" s="183"/>
    </row>
    <row r="936" spans="4:11" ht="14.45" customHeight="1">
      <c r="D936" s="17">
        <v>935</v>
      </c>
      <c r="E936" s="118">
        <f t="shared" si="16"/>
        <v>579700</v>
      </c>
      <c r="F936" s="12"/>
      <c r="G936" s="159"/>
      <c r="H936" s="159"/>
      <c r="I936" s="159"/>
      <c r="J936" s="159"/>
      <c r="K936" s="183"/>
    </row>
    <row r="937" spans="4:11" ht="14.45" customHeight="1">
      <c r="D937" s="17">
        <v>936</v>
      </c>
      <c r="E937" s="118">
        <f t="shared" si="16"/>
        <v>580320</v>
      </c>
      <c r="F937" s="12"/>
      <c r="G937" s="159"/>
      <c r="H937" s="159"/>
      <c r="I937" s="159"/>
      <c r="J937" s="159"/>
      <c r="K937" s="183"/>
    </row>
    <row r="938" spans="4:11" ht="14.45" customHeight="1">
      <c r="D938" s="17">
        <v>937</v>
      </c>
      <c r="E938" s="118">
        <f t="shared" si="16"/>
        <v>580940</v>
      </c>
      <c r="F938" s="12"/>
      <c r="G938" s="159"/>
      <c r="H938" s="159"/>
      <c r="I938" s="159"/>
      <c r="J938" s="159"/>
      <c r="K938" s="183"/>
    </row>
    <row r="939" spans="4:11" ht="14.45" customHeight="1">
      <c r="D939" s="17">
        <v>938</v>
      </c>
      <c r="E939" s="118">
        <f t="shared" si="16"/>
        <v>581560</v>
      </c>
      <c r="F939" s="12"/>
      <c r="G939" s="159"/>
      <c r="H939" s="159"/>
      <c r="I939" s="159"/>
      <c r="J939" s="159"/>
      <c r="K939" s="183"/>
    </row>
    <row r="940" spans="4:11" ht="14.45" customHeight="1">
      <c r="D940" s="17">
        <v>939</v>
      </c>
      <c r="E940" s="118">
        <f t="shared" si="16"/>
        <v>582180</v>
      </c>
      <c r="F940" s="12"/>
      <c r="G940" s="159"/>
      <c r="H940" s="159"/>
      <c r="I940" s="159"/>
      <c r="J940" s="159"/>
      <c r="K940" s="183"/>
    </row>
    <row r="941" spans="4:11" ht="14.45" customHeight="1">
      <c r="D941" s="17">
        <v>940</v>
      </c>
      <c r="E941" s="118">
        <f t="shared" si="16"/>
        <v>582800</v>
      </c>
      <c r="F941" s="12"/>
      <c r="G941" s="159"/>
      <c r="H941" s="159"/>
      <c r="I941" s="159"/>
      <c r="J941" s="159"/>
      <c r="K941" s="183"/>
    </row>
    <row r="942" spans="4:11" ht="14.45" customHeight="1">
      <c r="D942" s="17">
        <v>941</v>
      </c>
      <c r="E942" s="118">
        <f t="shared" ref="E942:E1000" si="17">D942*620</f>
        <v>583420</v>
      </c>
      <c r="F942" s="12"/>
      <c r="G942" s="159"/>
      <c r="H942" s="159"/>
      <c r="I942" s="159"/>
      <c r="J942" s="159"/>
      <c r="K942" s="183"/>
    </row>
    <row r="943" spans="4:11" ht="14.45" customHeight="1">
      <c r="D943" s="17">
        <v>942</v>
      </c>
      <c r="E943" s="118">
        <f t="shared" si="17"/>
        <v>584040</v>
      </c>
      <c r="F943" s="12"/>
      <c r="G943" s="159"/>
      <c r="H943" s="159"/>
      <c r="I943" s="159"/>
      <c r="J943" s="159"/>
      <c r="K943" s="183"/>
    </row>
    <row r="944" spans="4:11" ht="14.45" customHeight="1">
      <c r="D944" s="17">
        <v>943</v>
      </c>
      <c r="E944" s="118">
        <f t="shared" si="17"/>
        <v>584660</v>
      </c>
      <c r="F944" s="12"/>
      <c r="G944" s="159"/>
      <c r="H944" s="159"/>
      <c r="I944" s="159"/>
      <c r="J944" s="159"/>
      <c r="K944" s="183"/>
    </row>
    <row r="945" spans="4:11" ht="14.45" customHeight="1">
      <c r="D945" s="17">
        <v>944</v>
      </c>
      <c r="E945" s="118">
        <f t="shared" si="17"/>
        <v>585280</v>
      </c>
      <c r="F945" s="12"/>
      <c r="G945" s="159"/>
      <c r="H945" s="159"/>
      <c r="I945" s="159"/>
      <c r="J945" s="159"/>
      <c r="K945" s="183"/>
    </row>
    <row r="946" spans="4:11" ht="14.45" customHeight="1">
      <c r="D946" s="17">
        <v>945</v>
      </c>
      <c r="E946" s="118">
        <f t="shared" si="17"/>
        <v>585900</v>
      </c>
      <c r="F946" s="12"/>
      <c r="G946" s="159"/>
      <c r="H946" s="159"/>
      <c r="I946" s="159"/>
      <c r="J946" s="159"/>
      <c r="K946" s="183"/>
    </row>
    <row r="947" spans="4:11" ht="14.45" customHeight="1">
      <c r="D947" s="17">
        <v>946</v>
      </c>
      <c r="E947" s="118">
        <f t="shared" si="17"/>
        <v>586520</v>
      </c>
      <c r="F947" s="12"/>
      <c r="G947" s="159"/>
      <c r="H947" s="159"/>
      <c r="I947" s="159"/>
      <c r="J947" s="159"/>
      <c r="K947" s="183"/>
    </row>
    <row r="948" spans="4:11" ht="14.45" customHeight="1">
      <c r="D948" s="17">
        <v>947</v>
      </c>
      <c r="E948" s="118">
        <f t="shared" si="17"/>
        <v>587140</v>
      </c>
      <c r="F948" s="12"/>
      <c r="G948" s="159"/>
      <c r="H948" s="159"/>
      <c r="I948" s="159"/>
      <c r="J948" s="159"/>
      <c r="K948" s="183"/>
    </row>
    <row r="949" spans="4:11" ht="14.45" customHeight="1">
      <c r="D949" s="17">
        <v>948</v>
      </c>
      <c r="E949" s="118">
        <f t="shared" si="17"/>
        <v>587760</v>
      </c>
      <c r="F949" s="12"/>
      <c r="G949" s="159"/>
      <c r="H949" s="159"/>
      <c r="I949" s="159"/>
      <c r="J949" s="159"/>
      <c r="K949" s="183"/>
    </row>
    <row r="950" spans="4:11" ht="14.45" customHeight="1">
      <c r="D950" s="17">
        <v>949</v>
      </c>
      <c r="E950" s="118">
        <f t="shared" si="17"/>
        <v>588380</v>
      </c>
      <c r="F950" s="12"/>
      <c r="G950" s="159"/>
      <c r="H950" s="159"/>
      <c r="I950" s="159"/>
      <c r="J950" s="159"/>
      <c r="K950" s="183"/>
    </row>
    <row r="951" spans="4:11" ht="14.45" customHeight="1">
      <c r="D951" s="17">
        <v>950</v>
      </c>
      <c r="E951" s="118">
        <f t="shared" si="17"/>
        <v>589000</v>
      </c>
      <c r="F951" s="12"/>
      <c r="G951" s="159"/>
      <c r="H951" s="159"/>
      <c r="I951" s="159"/>
      <c r="J951" s="159"/>
      <c r="K951" s="183"/>
    </row>
    <row r="952" spans="4:11" ht="14.45" customHeight="1">
      <c r="D952" s="17">
        <v>951</v>
      </c>
      <c r="E952" s="118">
        <f t="shared" si="17"/>
        <v>589620</v>
      </c>
      <c r="F952" s="12"/>
      <c r="G952" s="159"/>
      <c r="H952" s="159"/>
      <c r="I952" s="159"/>
      <c r="J952" s="159"/>
      <c r="K952" s="183"/>
    </row>
    <row r="953" spans="4:11" ht="14.45" customHeight="1">
      <c r="D953" s="17">
        <v>952</v>
      </c>
      <c r="E953" s="118">
        <f t="shared" si="17"/>
        <v>590240</v>
      </c>
      <c r="F953" s="12"/>
      <c r="G953" s="159"/>
      <c r="H953" s="159"/>
      <c r="I953" s="159"/>
      <c r="J953" s="159"/>
      <c r="K953" s="183"/>
    </row>
    <row r="954" spans="4:11" ht="14.45" customHeight="1">
      <c r="D954" s="17">
        <v>953</v>
      </c>
      <c r="E954" s="118">
        <f t="shared" si="17"/>
        <v>590860</v>
      </c>
      <c r="F954" s="12"/>
      <c r="G954" s="159"/>
      <c r="H954" s="159"/>
      <c r="I954" s="159"/>
      <c r="J954" s="159"/>
      <c r="K954" s="183"/>
    </row>
    <row r="955" spans="4:11" ht="14.45" customHeight="1">
      <c r="D955" s="17">
        <v>954</v>
      </c>
      <c r="E955" s="118">
        <f t="shared" si="17"/>
        <v>591480</v>
      </c>
      <c r="F955" s="12"/>
      <c r="G955" s="159"/>
      <c r="H955" s="159"/>
      <c r="I955" s="159"/>
      <c r="J955" s="159"/>
      <c r="K955" s="183"/>
    </row>
    <row r="956" spans="4:11" ht="14.45" customHeight="1">
      <c r="D956" s="17">
        <v>955</v>
      </c>
      <c r="E956" s="118">
        <f t="shared" si="17"/>
        <v>592100</v>
      </c>
      <c r="F956" s="12"/>
      <c r="G956" s="159"/>
      <c r="H956" s="159"/>
      <c r="I956" s="159"/>
      <c r="J956" s="159"/>
      <c r="K956" s="183"/>
    </row>
    <row r="957" spans="4:11" ht="14.45" customHeight="1">
      <c r="D957" s="17">
        <v>956</v>
      </c>
      <c r="E957" s="118">
        <f t="shared" si="17"/>
        <v>592720</v>
      </c>
      <c r="F957" s="12"/>
      <c r="G957" s="159"/>
      <c r="H957" s="159"/>
      <c r="I957" s="159"/>
      <c r="J957" s="159"/>
      <c r="K957" s="183"/>
    </row>
    <row r="958" spans="4:11" ht="14.45" customHeight="1">
      <c r="D958" s="17">
        <v>957</v>
      </c>
      <c r="E958" s="118">
        <f t="shared" si="17"/>
        <v>593340</v>
      </c>
      <c r="F958" s="12"/>
      <c r="G958" s="159"/>
      <c r="H958" s="159"/>
      <c r="I958" s="159"/>
      <c r="J958" s="159"/>
      <c r="K958" s="183"/>
    </row>
    <row r="959" spans="4:11" ht="14.45" customHeight="1">
      <c r="D959" s="17">
        <v>958</v>
      </c>
      <c r="E959" s="118">
        <f t="shared" si="17"/>
        <v>593960</v>
      </c>
      <c r="F959" s="12"/>
      <c r="G959" s="159"/>
      <c r="H959" s="159"/>
      <c r="I959" s="159"/>
      <c r="J959" s="159"/>
      <c r="K959" s="183"/>
    </row>
    <row r="960" spans="4:11" ht="14.45" customHeight="1">
      <c r="D960" s="17">
        <v>959</v>
      </c>
      <c r="E960" s="118">
        <f t="shared" si="17"/>
        <v>594580</v>
      </c>
      <c r="F960" s="12"/>
      <c r="G960" s="159"/>
      <c r="H960" s="159"/>
      <c r="I960" s="159"/>
      <c r="J960" s="159"/>
      <c r="K960" s="183"/>
    </row>
    <row r="961" spans="4:11" ht="14.45" customHeight="1">
      <c r="D961" s="17">
        <v>960</v>
      </c>
      <c r="E961" s="118">
        <f t="shared" si="17"/>
        <v>595200</v>
      </c>
      <c r="F961" s="12"/>
      <c r="G961" s="159"/>
      <c r="H961" s="159"/>
      <c r="I961" s="159"/>
      <c r="J961" s="159"/>
      <c r="K961" s="183"/>
    </row>
    <row r="962" spans="4:11" ht="14.45" customHeight="1">
      <c r="D962" s="17">
        <v>961</v>
      </c>
      <c r="E962" s="118">
        <f t="shared" si="17"/>
        <v>595820</v>
      </c>
      <c r="F962" s="12"/>
      <c r="G962" s="159"/>
      <c r="H962" s="159"/>
      <c r="I962" s="159"/>
      <c r="J962" s="159"/>
      <c r="K962" s="183"/>
    </row>
    <row r="963" spans="4:11" ht="14.45" customHeight="1">
      <c r="D963" s="17">
        <v>962</v>
      </c>
      <c r="E963" s="118">
        <f t="shared" si="17"/>
        <v>596440</v>
      </c>
      <c r="F963" s="12"/>
      <c r="G963" s="159"/>
      <c r="H963" s="159"/>
      <c r="I963" s="159"/>
      <c r="J963" s="159"/>
      <c r="K963" s="183"/>
    </row>
    <row r="964" spans="4:11" ht="14.45" customHeight="1">
      <c r="D964" s="17">
        <v>963</v>
      </c>
      <c r="E964" s="118">
        <f t="shared" si="17"/>
        <v>597060</v>
      </c>
      <c r="F964" s="12"/>
      <c r="G964" s="159"/>
      <c r="H964" s="159"/>
      <c r="I964" s="159"/>
      <c r="J964" s="159"/>
      <c r="K964" s="183"/>
    </row>
    <row r="965" spans="4:11" ht="14.45" customHeight="1">
      <c r="D965" s="17">
        <v>964</v>
      </c>
      <c r="E965" s="118">
        <f t="shared" si="17"/>
        <v>597680</v>
      </c>
      <c r="F965" s="12"/>
      <c r="G965" s="159"/>
      <c r="H965" s="159"/>
      <c r="I965" s="159"/>
      <c r="J965" s="159"/>
      <c r="K965" s="183"/>
    </row>
    <row r="966" spans="4:11" ht="14.45" customHeight="1">
      <c r="D966" s="17">
        <v>965</v>
      </c>
      <c r="E966" s="118">
        <f t="shared" si="17"/>
        <v>598300</v>
      </c>
      <c r="F966" s="12"/>
      <c r="G966" s="159"/>
      <c r="H966" s="159"/>
      <c r="I966" s="159"/>
      <c r="J966" s="159"/>
      <c r="K966" s="183"/>
    </row>
    <row r="967" spans="4:11" ht="14.45" customHeight="1">
      <c r="D967" s="17">
        <v>966</v>
      </c>
      <c r="E967" s="118">
        <f t="shared" si="17"/>
        <v>598920</v>
      </c>
      <c r="F967" s="12"/>
      <c r="G967" s="159"/>
      <c r="H967" s="159"/>
      <c r="I967" s="159"/>
      <c r="J967" s="159"/>
      <c r="K967" s="183"/>
    </row>
    <row r="968" spans="4:11" ht="14.45" customHeight="1">
      <c r="D968" s="17">
        <v>967</v>
      </c>
      <c r="E968" s="118">
        <f t="shared" si="17"/>
        <v>599540</v>
      </c>
      <c r="F968" s="12"/>
      <c r="G968" s="159"/>
      <c r="H968" s="159"/>
      <c r="I968" s="159"/>
      <c r="J968" s="159"/>
      <c r="K968" s="183"/>
    </row>
    <row r="969" spans="4:11" ht="14.45" customHeight="1">
      <c r="D969" s="17">
        <v>968</v>
      </c>
      <c r="E969" s="118">
        <f t="shared" si="17"/>
        <v>600160</v>
      </c>
      <c r="F969" s="12"/>
      <c r="G969" s="159"/>
      <c r="H969" s="159"/>
      <c r="I969" s="159"/>
      <c r="J969" s="159"/>
      <c r="K969" s="183"/>
    </row>
    <row r="970" spans="4:11" ht="14.45" customHeight="1">
      <c r="D970" s="17">
        <v>969</v>
      </c>
      <c r="E970" s="118">
        <f t="shared" si="17"/>
        <v>600780</v>
      </c>
      <c r="F970" s="12"/>
      <c r="G970" s="159"/>
      <c r="H970" s="159"/>
      <c r="I970" s="159"/>
      <c r="J970" s="159"/>
      <c r="K970" s="183"/>
    </row>
    <row r="971" spans="4:11" ht="14.45" customHeight="1">
      <c r="D971" s="17">
        <v>970</v>
      </c>
      <c r="E971" s="118">
        <f t="shared" si="17"/>
        <v>601400</v>
      </c>
      <c r="F971" s="12"/>
      <c r="G971" s="159"/>
      <c r="H971" s="159"/>
      <c r="I971" s="159"/>
      <c r="J971" s="159"/>
      <c r="K971" s="183"/>
    </row>
    <row r="972" spans="4:11" ht="14.45" customHeight="1">
      <c r="D972" s="17">
        <v>971</v>
      </c>
      <c r="E972" s="118">
        <f t="shared" si="17"/>
        <v>602020</v>
      </c>
      <c r="F972" s="12"/>
      <c r="G972" s="159"/>
      <c r="H972" s="159"/>
      <c r="I972" s="159"/>
      <c r="J972" s="159"/>
      <c r="K972" s="183"/>
    </row>
    <row r="973" spans="4:11" ht="14.45" customHeight="1">
      <c r="D973" s="17">
        <v>972</v>
      </c>
      <c r="E973" s="118">
        <f t="shared" si="17"/>
        <v>602640</v>
      </c>
      <c r="F973" s="12"/>
      <c r="G973" s="159"/>
      <c r="H973" s="159"/>
      <c r="I973" s="159"/>
      <c r="J973" s="159"/>
      <c r="K973" s="183"/>
    </row>
    <row r="974" spans="4:11" ht="14.45" customHeight="1">
      <c r="D974" s="17">
        <v>973</v>
      </c>
      <c r="E974" s="118">
        <f t="shared" si="17"/>
        <v>603260</v>
      </c>
      <c r="F974" s="12"/>
      <c r="G974" s="159"/>
      <c r="H974" s="159"/>
      <c r="I974" s="159"/>
      <c r="J974" s="159"/>
      <c r="K974" s="183"/>
    </row>
    <row r="975" spans="4:11" ht="14.45" customHeight="1">
      <c r="D975" s="17">
        <v>974</v>
      </c>
      <c r="E975" s="118">
        <f t="shared" si="17"/>
        <v>603880</v>
      </c>
      <c r="F975" s="12"/>
      <c r="G975" s="159"/>
      <c r="H975" s="159"/>
      <c r="I975" s="159"/>
      <c r="J975" s="159"/>
      <c r="K975" s="183"/>
    </row>
    <row r="976" spans="4:11" ht="14.45" customHeight="1">
      <c r="D976" s="17">
        <v>975</v>
      </c>
      <c r="E976" s="118">
        <f t="shared" si="17"/>
        <v>604500</v>
      </c>
      <c r="F976" s="12"/>
      <c r="G976" s="159"/>
      <c r="H976" s="159"/>
      <c r="I976" s="159"/>
      <c r="J976" s="159"/>
      <c r="K976" s="183"/>
    </row>
    <row r="977" spans="4:11" ht="14.45" customHeight="1">
      <c r="D977" s="17">
        <v>976</v>
      </c>
      <c r="E977" s="118">
        <f t="shared" si="17"/>
        <v>605120</v>
      </c>
      <c r="F977" s="12"/>
      <c r="G977" s="159"/>
      <c r="H977" s="159"/>
      <c r="I977" s="159"/>
      <c r="J977" s="159"/>
      <c r="K977" s="183"/>
    </row>
    <row r="978" spans="4:11" ht="14.45" customHeight="1">
      <c r="D978" s="17">
        <v>977</v>
      </c>
      <c r="E978" s="118">
        <f t="shared" si="17"/>
        <v>605740</v>
      </c>
      <c r="F978" s="12"/>
      <c r="G978" s="159"/>
      <c r="H978" s="159"/>
      <c r="I978" s="159"/>
      <c r="J978" s="159"/>
      <c r="K978" s="183"/>
    </row>
    <row r="979" spans="4:11" ht="14.45" customHeight="1">
      <c r="D979" s="17">
        <v>978</v>
      </c>
      <c r="E979" s="118">
        <f t="shared" si="17"/>
        <v>606360</v>
      </c>
      <c r="F979" s="12"/>
      <c r="G979" s="159"/>
      <c r="H979" s="159"/>
      <c r="I979" s="159"/>
      <c r="J979" s="159"/>
      <c r="K979" s="183"/>
    </row>
    <row r="980" spans="4:11" ht="14.45" customHeight="1">
      <c r="D980" s="17">
        <v>979</v>
      </c>
      <c r="E980" s="118">
        <f t="shared" si="17"/>
        <v>606980</v>
      </c>
      <c r="F980" s="12"/>
      <c r="G980" s="159"/>
      <c r="H980" s="159"/>
      <c r="I980" s="159"/>
      <c r="J980" s="159"/>
      <c r="K980" s="183"/>
    </row>
    <row r="981" spans="4:11" ht="14.45" customHeight="1">
      <c r="D981" s="17">
        <v>980</v>
      </c>
      <c r="E981" s="118">
        <f t="shared" si="17"/>
        <v>607600</v>
      </c>
      <c r="F981" s="12"/>
      <c r="G981" s="159"/>
      <c r="H981" s="159"/>
      <c r="I981" s="159"/>
      <c r="J981" s="159"/>
      <c r="K981" s="183"/>
    </row>
    <row r="982" spans="4:11" ht="14.45" customHeight="1">
      <c r="D982" s="17">
        <v>981</v>
      </c>
      <c r="E982" s="118">
        <f t="shared" si="17"/>
        <v>608220</v>
      </c>
      <c r="F982" s="12"/>
      <c r="G982" s="159"/>
      <c r="H982" s="159"/>
      <c r="I982" s="159"/>
      <c r="J982" s="159"/>
      <c r="K982" s="183"/>
    </row>
    <row r="983" spans="4:11" ht="14.45" customHeight="1">
      <c r="D983" s="17">
        <v>982</v>
      </c>
      <c r="E983" s="118">
        <f t="shared" si="17"/>
        <v>608840</v>
      </c>
      <c r="F983" s="12"/>
      <c r="G983" s="159"/>
      <c r="H983" s="159"/>
      <c r="I983" s="159"/>
      <c r="J983" s="159"/>
      <c r="K983" s="183"/>
    </row>
    <row r="984" spans="4:11" ht="14.45" customHeight="1">
      <c r="D984" s="17">
        <v>983</v>
      </c>
      <c r="E984" s="118">
        <f t="shared" si="17"/>
        <v>609460</v>
      </c>
      <c r="F984" s="12"/>
      <c r="G984" s="159"/>
      <c r="H984" s="159"/>
      <c r="I984" s="159"/>
      <c r="J984" s="159"/>
      <c r="K984" s="183"/>
    </row>
    <row r="985" spans="4:11" ht="14.45" customHeight="1">
      <c r="D985" s="17">
        <v>984</v>
      </c>
      <c r="E985" s="118">
        <f t="shared" si="17"/>
        <v>610080</v>
      </c>
      <c r="F985" s="12"/>
      <c r="G985" s="159"/>
      <c r="H985" s="159"/>
      <c r="I985" s="159"/>
      <c r="J985" s="159"/>
      <c r="K985" s="183"/>
    </row>
    <row r="986" spans="4:11" ht="14.45" customHeight="1">
      <c r="D986" s="17">
        <v>985</v>
      </c>
      <c r="E986" s="118">
        <f t="shared" si="17"/>
        <v>610700</v>
      </c>
      <c r="F986" s="12"/>
      <c r="G986" s="159"/>
      <c r="H986" s="159"/>
      <c r="I986" s="159"/>
      <c r="J986" s="159"/>
      <c r="K986" s="183"/>
    </row>
    <row r="987" spans="4:11" ht="14.45" customHeight="1">
      <c r="D987" s="17">
        <v>986</v>
      </c>
      <c r="E987" s="118">
        <f t="shared" si="17"/>
        <v>611320</v>
      </c>
      <c r="F987" s="12"/>
      <c r="G987" s="159"/>
      <c r="H987" s="159"/>
      <c r="I987" s="159"/>
      <c r="J987" s="159"/>
      <c r="K987" s="183"/>
    </row>
    <row r="988" spans="4:11" ht="14.45" customHeight="1">
      <c r="D988" s="17">
        <v>987</v>
      </c>
      <c r="E988" s="118">
        <f t="shared" si="17"/>
        <v>611940</v>
      </c>
      <c r="F988" s="12"/>
      <c r="G988" s="159"/>
      <c r="H988" s="159"/>
      <c r="I988" s="159"/>
      <c r="J988" s="159"/>
      <c r="K988" s="183"/>
    </row>
    <row r="989" spans="4:11" ht="14.45" customHeight="1">
      <c r="D989" s="17">
        <v>988</v>
      </c>
      <c r="E989" s="118">
        <f t="shared" si="17"/>
        <v>612560</v>
      </c>
      <c r="F989" s="12"/>
      <c r="G989" s="159"/>
      <c r="H989" s="159"/>
      <c r="I989" s="159"/>
      <c r="J989" s="159"/>
      <c r="K989" s="183"/>
    </row>
    <row r="990" spans="4:11" ht="14.45" customHeight="1">
      <c r="D990" s="17">
        <v>989</v>
      </c>
      <c r="E990" s="118">
        <f t="shared" si="17"/>
        <v>613180</v>
      </c>
      <c r="F990" s="12"/>
      <c r="G990" s="159"/>
      <c r="H990" s="159"/>
      <c r="I990" s="159"/>
      <c r="J990" s="159"/>
      <c r="K990" s="183"/>
    </row>
    <row r="991" spans="4:11" ht="14.45" customHeight="1">
      <c r="D991" s="17">
        <v>990</v>
      </c>
      <c r="E991" s="118">
        <f t="shared" si="17"/>
        <v>613800</v>
      </c>
      <c r="F991" s="12"/>
      <c r="G991" s="159"/>
      <c r="H991" s="159"/>
      <c r="I991" s="159"/>
      <c r="J991" s="159"/>
      <c r="K991" s="183"/>
    </row>
    <row r="992" spans="4:11" ht="14.45" customHeight="1">
      <c r="D992" s="17">
        <v>991</v>
      </c>
      <c r="E992" s="118">
        <f t="shared" si="17"/>
        <v>614420</v>
      </c>
      <c r="F992" s="12"/>
      <c r="G992" s="159"/>
      <c r="H992" s="159"/>
      <c r="I992" s="159"/>
      <c r="J992" s="159"/>
      <c r="K992" s="183"/>
    </row>
    <row r="993" spans="4:11" ht="14.45" customHeight="1">
      <c r="D993" s="17">
        <v>992</v>
      </c>
      <c r="E993" s="118">
        <f t="shared" si="17"/>
        <v>615040</v>
      </c>
      <c r="F993" s="12"/>
      <c r="G993" s="159"/>
      <c r="H993" s="159"/>
      <c r="I993" s="159"/>
      <c r="J993" s="159"/>
      <c r="K993" s="183"/>
    </row>
    <row r="994" spans="4:11" ht="14.45" customHeight="1">
      <c r="D994" s="17">
        <v>993</v>
      </c>
      <c r="E994" s="118">
        <f t="shared" si="17"/>
        <v>615660</v>
      </c>
      <c r="F994" s="12"/>
      <c r="G994" s="159"/>
      <c r="H994" s="159"/>
      <c r="I994" s="159"/>
      <c r="J994" s="159"/>
      <c r="K994" s="183"/>
    </row>
    <row r="995" spans="4:11" ht="14.45" customHeight="1">
      <c r="D995" s="17">
        <v>994</v>
      </c>
      <c r="E995" s="118">
        <f t="shared" si="17"/>
        <v>616280</v>
      </c>
      <c r="F995" s="12"/>
      <c r="G995" s="159"/>
      <c r="H995" s="159"/>
      <c r="I995" s="159"/>
      <c r="J995" s="159"/>
      <c r="K995" s="183"/>
    </row>
    <row r="996" spans="4:11" ht="14.45" customHeight="1">
      <c r="D996" s="17">
        <v>995</v>
      </c>
      <c r="E996" s="118">
        <f t="shared" si="17"/>
        <v>616900</v>
      </c>
      <c r="F996" s="12"/>
      <c r="G996" s="159"/>
      <c r="H996" s="159"/>
      <c r="I996" s="159"/>
      <c r="J996" s="159"/>
      <c r="K996" s="183"/>
    </row>
    <row r="997" spans="4:11" ht="14.45" customHeight="1">
      <c r="D997" s="17">
        <v>996</v>
      </c>
      <c r="E997" s="118">
        <f t="shared" si="17"/>
        <v>617520</v>
      </c>
      <c r="F997" s="12"/>
      <c r="G997" s="159"/>
      <c r="H997" s="159"/>
      <c r="I997" s="159"/>
      <c r="J997" s="159"/>
      <c r="K997" s="183"/>
    </row>
    <row r="998" spans="4:11" ht="14.45" customHeight="1">
      <c r="D998" s="17">
        <v>997</v>
      </c>
      <c r="E998" s="118">
        <f t="shared" si="17"/>
        <v>618140</v>
      </c>
      <c r="F998" s="12"/>
      <c r="G998" s="159"/>
      <c r="H998" s="159"/>
      <c r="I998" s="159"/>
      <c r="J998" s="159"/>
      <c r="K998" s="183"/>
    </row>
    <row r="999" spans="4:11" ht="14.45" customHeight="1">
      <c r="D999" s="17">
        <v>998</v>
      </c>
      <c r="E999" s="118">
        <f t="shared" si="17"/>
        <v>618760</v>
      </c>
      <c r="F999" s="12"/>
      <c r="G999" s="159"/>
      <c r="H999" s="159"/>
      <c r="I999" s="159"/>
      <c r="J999" s="159"/>
      <c r="K999" s="183"/>
    </row>
    <row r="1000" spans="4:11" ht="14.45" customHeight="1" thickBot="1">
      <c r="D1000" s="22">
        <v>999</v>
      </c>
      <c r="E1000" s="118">
        <f t="shared" si="17"/>
        <v>619380</v>
      </c>
      <c r="F1000" s="12"/>
      <c r="G1000" s="159"/>
      <c r="H1000" s="159"/>
      <c r="I1000" s="159"/>
      <c r="J1000" s="159"/>
      <c r="K1000" s="183"/>
    </row>
    <row r="1001" spans="4:11" ht="14.45" customHeight="1">
      <c r="F1001" s="159"/>
      <c r="G1001" s="159"/>
      <c r="H1001" s="159"/>
      <c r="I1001" s="159"/>
      <c r="J1001" s="159"/>
      <c r="K1001" s="183"/>
    </row>
    <row r="1002" spans="4:11" ht="14.45" customHeight="1">
      <c r="F1002" s="159"/>
      <c r="G1002" s="159"/>
      <c r="H1002" s="159"/>
      <c r="I1002" s="159"/>
      <c r="J1002" s="159"/>
      <c r="K1002" s="183"/>
    </row>
    <row r="1003" spans="4:11" ht="14.45" customHeight="1">
      <c r="F1003" s="159"/>
      <c r="G1003" s="159"/>
      <c r="H1003" s="159"/>
      <c r="I1003" s="159"/>
      <c r="J1003" s="159"/>
      <c r="K1003" s="183"/>
    </row>
    <row r="1004" spans="4:11" ht="14.45" customHeight="1">
      <c r="F1004" s="159"/>
      <c r="G1004" s="159"/>
      <c r="H1004" s="159"/>
      <c r="I1004" s="159"/>
      <c r="J1004" s="159"/>
      <c r="K1004" s="183"/>
    </row>
    <row r="1005" spans="4:11" ht="14.45" customHeight="1">
      <c r="F1005" s="159"/>
      <c r="G1005" s="159"/>
      <c r="H1005" s="159"/>
      <c r="I1005" s="159"/>
      <c r="J1005" s="159"/>
      <c r="K1005" s="183"/>
    </row>
    <row r="1006" spans="4:11" ht="14.45" customHeight="1">
      <c r="F1006" s="159"/>
      <c r="G1006" s="159"/>
      <c r="H1006" s="159"/>
      <c r="I1006" s="159"/>
      <c r="J1006" s="159"/>
      <c r="K1006" s="183"/>
    </row>
    <row r="1007" spans="4:11" ht="14.45" customHeight="1">
      <c r="F1007" s="159"/>
      <c r="G1007" s="159"/>
      <c r="H1007" s="159"/>
      <c r="I1007" s="159"/>
      <c r="J1007" s="159"/>
      <c r="K1007" s="183"/>
    </row>
    <row r="1008" spans="4:11" ht="14.45" customHeight="1">
      <c r="F1008" s="159"/>
      <c r="G1008" s="159"/>
      <c r="H1008" s="159"/>
      <c r="I1008" s="159"/>
      <c r="J1008" s="159"/>
      <c r="K1008" s="183"/>
    </row>
    <row r="1009" spans="6:11" ht="14.45" customHeight="1">
      <c r="F1009" s="159"/>
      <c r="G1009" s="159"/>
      <c r="H1009" s="159"/>
      <c r="I1009" s="159"/>
      <c r="J1009" s="159"/>
      <c r="K1009" s="183"/>
    </row>
    <row r="1010" spans="6:11" ht="14.45" customHeight="1">
      <c r="F1010" s="159"/>
      <c r="G1010" s="159"/>
      <c r="H1010" s="159"/>
      <c r="I1010" s="159"/>
      <c r="J1010" s="159"/>
      <c r="K1010" s="183"/>
    </row>
    <row r="1011" spans="6:11" ht="14.45" customHeight="1">
      <c r="F1011" s="159"/>
      <c r="G1011" s="159"/>
      <c r="H1011" s="159"/>
      <c r="I1011" s="159"/>
      <c r="J1011" s="159"/>
      <c r="K1011" s="183"/>
    </row>
    <row r="1012" spans="6:11" ht="14.45" customHeight="1">
      <c r="F1012" s="159"/>
      <c r="G1012" s="159"/>
      <c r="H1012" s="159"/>
      <c r="I1012" s="159"/>
      <c r="J1012" s="159"/>
      <c r="K1012" s="183"/>
    </row>
    <row r="1013" spans="6:11" ht="14.45" customHeight="1">
      <c r="F1013" s="159"/>
      <c r="G1013" s="159"/>
      <c r="H1013" s="159"/>
      <c r="I1013" s="159"/>
      <c r="J1013" s="159"/>
      <c r="K1013" s="183"/>
    </row>
    <row r="1014" spans="6:11" ht="14.45" customHeight="1">
      <c r="F1014" s="159"/>
      <c r="G1014" s="159"/>
      <c r="H1014" s="159"/>
      <c r="I1014" s="159"/>
      <c r="J1014" s="159"/>
      <c r="K1014" s="183"/>
    </row>
    <row r="1015" spans="6:11" ht="14.45" customHeight="1">
      <c r="F1015" s="159"/>
      <c r="G1015" s="159"/>
      <c r="H1015" s="159"/>
      <c r="I1015" s="159"/>
      <c r="J1015" s="159"/>
      <c r="K1015" s="183"/>
    </row>
    <row r="1016" spans="6:11" ht="14.45" customHeight="1">
      <c r="F1016" s="159"/>
      <c r="G1016" s="159"/>
      <c r="H1016" s="159"/>
      <c r="I1016" s="159"/>
      <c r="J1016" s="159"/>
      <c r="K1016" s="183"/>
    </row>
    <row r="1017" spans="6:11" ht="14.45" customHeight="1">
      <c r="F1017" s="159"/>
      <c r="G1017" s="159"/>
      <c r="H1017" s="159"/>
      <c r="I1017" s="159"/>
      <c r="J1017" s="159"/>
      <c r="K1017" s="183"/>
    </row>
    <row r="1018" spans="6:11" ht="14.45" customHeight="1">
      <c r="F1018" s="159"/>
      <c r="G1018" s="159"/>
      <c r="H1018" s="159"/>
      <c r="I1018" s="159"/>
      <c r="J1018" s="159"/>
      <c r="K1018" s="183"/>
    </row>
    <row r="1019" spans="6:11" ht="14.45" customHeight="1">
      <c r="F1019" s="159"/>
      <c r="G1019" s="159"/>
      <c r="H1019" s="159"/>
      <c r="I1019" s="159"/>
      <c r="J1019" s="159"/>
      <c r="K1019" s="183"/>
    </row>
    <row r="1020" spans="6:11" ht="14.45" customHeight="1">
      <c r="F1020" s="159"/>
      <c r="G1020" s="159"/>
      <c r="H1020" s="159"/>
      <c r="I1020" s="159"/>
      <c r="J1020" s="159"/>
      <c r="K1020" s="183"/>
    </row>
    <row r="1021" spans="6:11" ht="14.45" customHeight="1">
      <c r="F1021" s="159"/>
      <c r="G1021" s="159"/>
      <c r="H1021" s="159"/>
      <c r="I1021" s="159"/>
      <c r="J1021" s="159"/>
      <c r="K1021" s="183"/>
    </row>
    <row r="1022" spans="6:11" ht="14.45" customHeight="1">
      <c r="F1022" s="159"/>
      <c r="G1022" s="159"/>
      <c r="H1022" s="159"/>
      <c r="I1022" s="159"/>
      <c r="J1022" s="159"/>
      <c r="K1022" s="183"/>
    </row>
    <row r="1023" spans="6:11" ht="14.45" customHeight="1">
      <c r="F1023" s="159"/>
      <c r="G1023" s="159"/>
      <c r="H1023" s="159"/>
      <c r="I1023" s="159"/>
      <c r="J1023" s="159"/>
      <c r="K1023" s="183"/>
    </row>
    <row r="1024" spans="6:11" ht="14.45" customHeight="1">
      <c r="F1024" s="159"/>
      <c r="G1024" s="159"/>
      <c r="H1024" s="159"/>
      <c r="I1024" s="159"/>
      <c r="J1024" s="159"/>
      <c r="K1024" s="183"/>
    </row>
    <row r="1025" spans="6:11" ht="14.45" customHeight="1">
      <c r="F1025" s="159"/>
      <c r="G1025" s="159"/>
      <c r="H1025" s="159"/>
      <c r="I1025" s="159"/>
      <c r="J1025" s="159"/>
      <c r="K1025" s="183"/>
    </row>
    <row r="1026" spans="6:11" ht="14.45" customHeight="1">
      <c r="F1026" s="159"/>
      <c r="G1026" s="159"/>
      <c r="H1026" s="159"/>
      <c r="I1026" s="159"/>
      <c r="J1026" s="159"/>
      <c r="K1026" s="183"/>
    </row>
    <row r="1027" spans="6:11" ht="14.45" customHeight="1">
      <c r="F1027" s="159"/>
      <c r="G1027" s="159"/>
      <c r="H1027" s="159"/>
      <c r="I1027" s="159"/>
      <c r="J1027" s="159"/>
      <c r="K1027" s="183"/>
    </row>
    <row r="1028" spans="6:11" ht="14.45" customHeight="1">
      <c r="F1028" s="159"/>
      <c r="G1028" s="159"/>
      <c r="H1028" s="159"/>
      <c r="I1028" s="159"/>
      <c r="J1028" s="159"/>
      <c r="K1028" s="183"/>
    </row>
    <row r="1029" spans="6:11" ht="14.45" customHeight="1">
      <c r="F1029" s="159"/>
      <c r="G1029" s="159"/>
      <c r="H1029" s="159"/>
      <c r="I1029" s="159"/>
      <c r="J1029" s="159"/>
      <c r="K1029" s="183"/>
    </row>
    <row r="1030" spans="6:11" ht="14.45" customHeight="1">
      <c r="F1030" s="159"/>
      <c r="G1030" s="159"/>
      <c r="H1030" s="159"/>
      <c r="I1030" s="159"/>
      <c r="J1030" s="159"/>
      <c r="K1030" s="183"/>
    </row>
  </sheetData>
  <phoneticPr fontId="1"/>
  <pageMargins left="0.7" right="0.7" top="0.75" bottom="0.75" header="0.3" footer="0.3"/>
  <pageSetup paperSize="9" orientation="portrait" r:id="rId1"/>
  <ignoredErrors>
    <ignoredError sqref="J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輸出出荷依頼申込書</vt:lpstr>
      <vt:lpstr>国際送料金額表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Hiroaki Numa</cp:lastModifiedBy>
  <cp:lastPrinted>2017-07-05T11:34:39Z</cp:lastPrinted>
  <dcterms:created xsi:type="dcterms:W3CDTF">2017-06-19T02:44:33Z</dcterms:created>
  <dcterms:modified xsi:type="dcterms:W3CDTF">2020-12-22T08:46:07Z</dcterms:modified>
</cp:coreProperties>
</file>