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autoCompressPictures="0"/>
  <mc:AlternateContent xmlns:mc="http://schemas.openxmlformats.org/markup-compatibility/2006">
    <mc:Choice Requires="x15">
      <x15ac:absPath xmlns:x15ac="http://schemas.microsoft.com/office/spreadsheetml/2010/11/ac" url="D:\Dropbox\PC内ファイル\仕事用フォルダ\シナジー・エンタテインメント_株式会社\シナジー_忍者エクスプレス\忍者エクスプレス_輸出\出荷依頼申込書\新しいフォルダー\"/>
    </mc:Choice>
  </mc:AlternateContent>
  <xr:revisionPtr revIDLastSave="0" documentId="13_ncr:1_{BF4CF62F-4DE9-4B38-B42C-DE24F5E49A74}" xr6:coauthVersionLast="45" xr6:coauthVersionMax="46" xr10:uidLastSave="{00000000-0000-0000-0000-000000000000}"/>
  <bookViews>
    <workbookView xWindow="-120" yWindow="-120" windowWidth="29040" windowHeight="15840" tabRatio="890" xr2:uid="{00000000-000D-0000-FFFF-FFFF00000000}"/>
  </bookViews>
  <sheets>
    <sheet name="出荷依頼申込書" sheetId="7" r:id="rId1"/>
    <sheet name="国際送料金額表" sheetId="8" r:id="rId2"/>
    <sheet name="ODA" sheetId="9" r:id="rId3"/>
  </sheets>
  <definedNames>
    <definedName name="_xlnm.Print_Area" localSheetId="0">出荷依頼申込書!$A$1:$Q$282</definedName>
  </definedNames>
  <calcPr calcId="181029"/>
  <fileRecoveryPr autoRecover="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O247" i="7" l="1"/>
  <c r="O177" i="7"/>
  <c r="F55" i="7" l="1"/>
  <c r="Q30" i="7" l="1"/>
  <c r="Q29" i="7"/>
  <c r="Q28" i="7"/>
  <c r="Q27" i="7"/>
  <c r="Q26" i="7"/>
  <c r="Q25" i="7"/>
  <c r="Q24" i="7"/>
  <c r="Q23" i="7"/>
  <c r="Q22" i="7"/>
  <c r="Q21" i="7"/>
  <c r="Q20" i="7"/>
  <c r="Q19" i="7"/>
  <c r="Q18" i="7"/>
  <c r="Q17" i="7"/>
  <c r="Q16" i="7"/>
  <c r="Q15" i="7"/>
  <c r="Q14" i="7"/>
  <c r="Q13" i="7"/>
  <c r="Q12" i="7"/>
  <c r="Q11" i="7"/>
  <c r="B30" i="7"/>
  <c r="B29" i="7"/>
  <c r="B28" i="7"/>
  <c r="B27" i="7"/>
  <c r="B26" i="7"/>
  <c r="B25" i="7"/>
  <c r="B24" i="7"/>
  <c r="B23" i="7"/>
  <c r="B22" i="7"/>
  <c r="B21" i="7"/>
  <c r="B20" i="7"/>
  <c r="B19" i="7"/>
  <c r="B18" i="7"/>
  <c r="B17" i="7"/>
  <c r="B16" i="7"/>
  <c r="B15" i="7"/>
  <c r="B12" i="7"/>
  <c r="B13" i="7"/>
  <c r="B14" i="7"/>
  <c r="B11" i="7"/>
  <c r="C1" i="9" l="1"/>
  <c r="N215" i="7" l="1"/>
  <c r="N213" i="7"/>
  <c r="N212" i="7"/>
  <c r="N211" i="7"/>
  <c r="N210" i="7"/>
  <c r="N209" i="7"/>
  <c r="N208" i="7"/>
  <c r="N207" i="7"/>
  <c r="N205" i="7"/>
  <c r="N203" i="7"/>
  <c r="N202" i="7"/>
  <c r="N201" i="7"/>
  <c r="N200" i="7"/>
  <c r="N199" i="7"/>
  <c r="N198" i="7"/>
  <c r="N197" i="7"/>
  <c r="E215" i="7"/>
  <c r="E213" i="7"/>
  <c r="E212" i="7"/>
  <c r="E211" i="7"/>
  <c r="E210" i="7"/>
  <c r="E209" i="7"/>
  <c r="E208" i="7"/>
  <c r="E207" i="7"/>
  <c r="E205" i="7"/>
  <c r="E203" i="7"/>
  <c r="E202" i="7"/>
  <c r="E201" i="7"/>
  <c r="E200" i="7"/>
  <c r="E199" i="7"/>
  <c r="E198" i="7"/>
  <c r="E197" i="7"/>
  <c r="N145" i="7"/>
  <c r="N143" i="7"/>
  <c r="N142" i="7"/>
  <c r="N141" i="7"/>
  <c r="N140" i="7"/>
  <c r="N139" i="7"/>
  <c r="N138" i="7"/>
  <c r="N137" i="7"/>
  <c r="E143" i="7"/>
  <c r="E145" i="7"/>
  <c r="E142" i="7"/>
  <c r="E141" i="7"/>
  <c r="E140" i="7"/>
  <c r="E139" i="7"/>
  <c r="E138" i="7"/>
  <c r="E137" i="7"/>
  <c r="N135" i="7"/>
  <c r="N133" i="7"/>
  <c r="N132" i="7"/>
  <c r="N131" i="7"/>
  <c r="N130" i="7"/>
  <c r="N129" i="7"/>
  <c r="N128" i="7"/>
  <c r="N127" i="7"/>
  <c r="E135" i="7"/>
  <c r="E133" i="7"/>
  <c r="E132" i="7"/>
  <c r="E131" i="7"/>
  <c r="E130" i="7"/>
  <c r="E129" i="7"/>
  <c r="E128" i="7"/>
  <c r="E127" i="7"/>
  <c r="Q222" i="7" l="1"/>
  <c r="Q50" i="7" l="1"/>
  <c r="Q120" i="7" s="1"/>
  <c r="Q190" i="7" s="1"/>
  <c r="Q246" i="7"/>
  <c r="Q245" i="7"/>
  <c r="Q244" i="7"/>
  <c r="Q243" i="7"/>
  <c r="Q242" i="7"/>
  <c r="Q241" i="7"/>
  <c r="Q240" i="7"/>
  <c r="Q239" i="7"/>
  <c r="Q238" i="7"/>
  <c r="Q237" i="7"/>
  <c r="Q236" i="7"/>
  <c r="Q235" i="7"/>
  <c r="Q234" i="7"/>
  <c r="Q233" i="7"/>
  <c r="Q232" i="7"/>
  <c r="Q231" i="7"/>
  <c r="Q230" i="7"/>
  <c r="Q229" i="7"/>
  <c r="Q228" i="7"/>
  <c r="Q227" i="7"/>
  <c r="Q226" i="7"/>
  <c r="Q225" i="7"/>
  <c r="Q224" i="7"/>
  <c r="Q223" i="7"/>
  <c r="Q176" i="7"/>
  <c r="Q175" i="7"/>
  <c r="Q174" i="7"/>
  <c r="Q173" i="7"/>
  <c r="Q172" i="7"/>
  <c r="Q171" i="7"/>
  <c r="Q170" i="7"/>
  <c r="Q169" i="7"/>
  <c r="Q168" i="7"/>
  <c r="Q167" i="7"/>
  <c r="Q166" i="7"/>
  <c r="Q165" i="7"/>
  <c r="Q164" i="7"/>
  <c r="Q163" i="7"/>
  <c r="Q162" i="7"/>
  <c r="Q161" i="7"/>
  <c r="Q160" i="7"/>
  <c r="Q159" i="7"/>
  <c r="Q158" i="7"/>
  <c r="Q157" i="7"/>
  <c r="Q156" i="7"/>
  <c r="Q155" i="7"/>
  <c r="Q154" i="7"/>
  <c r="Q153" i="7"/>
  <c r="Q152" i="7"/>
  <c r="Q106" i="7"/>
  <c r="Q105" i="7"/>
  <c r="Q104" i="7"/>
  <c r="Q103" i="7"/>
  <c r="Q102" i="7"/>
  <c r="Q101" i="7"/>
  <c r="Q100" i="7"/>
  <c r="Q99" i="7"/>
  <c r="Q98" i="7"/>
  <c r="Q97" i="7"/>
  <c r="Q96" i="7"/>
  <c r="Q95" i="7"/>
  <c r="Q94" i="7"/>
  <c r="Q93" i="7"/>
  <c r="Q92" i="7"/>
  <c r="Q91" i="7"/>
  <c r="Q90" i="7"/>
  <c r="Q89" i="7"/>
  <c r="Q88" i="7"/>
  <c r="Q87" i="7"/>
  <c r="Q86" i="7"/>
  <c r="Q85" i="7"/>
  <c r="Q84" i="7"/>
  <c r="Q83" i="7"/>
  <c r="Q82" i="7"/>
  <c r="Q247" i="7" l="1"/>
  <c r="Q177" i="7"/>
  <c r="Q107" i="7"/>
  <c r="O30" i="7"/>
  <c r="O29" i="7"/>
  <c r="O28" i="7"/>
  <c r="O27" i="7"/>
  <c r="O26" i="7"/>
  <c r="O25" i="7"/>
  <c r="O24" i="7"/>
  <c r="O23" i="7"/>
  <c r="O22" i="7"/>
  <c r="O21" i="7"/>
  <c r="O20" i="7"/>
  <c r="O19" i="7"/>
  <c r="O18" i="7"/>
  <c r="O17" i="7"/>
  <c r="O16" i="7"/>
  <c r="O15" i="7"/>
  <c r="O14" i="7"/>
  <c r="O13" i="7"/>
  <c r="O12" i="7"/>
  <c r="N30" i="7"/>
  <c r="N29" i="7"/>
  <c r="N28" i="7"/>
  <c r="N27" i="7"/>
  <c r="N26" i="7"/>
  <c r="N25" i="7"/>
  <c r="N24" i="7"/>
  <c r="N23" i="7"/>
  <c r="N22" i="7"/>
  <c r="N21" i="7"/>
  <c r="N20" i="7"/>
  <c r="N19" i="7"/>
  <c r="N18" i="7"/>
  <c r="N17" i="7"/>
  <c r="N16" i="7"/>
  <c r="N15" i="7"/>
  <c r="N14" i="7"/>
  <c r="N13" i="7"/>
  <c r="N12" i="7"/>
  <c r="Q108" i="7" l="1"/>
  <c r="P39" i="7" s="1"/>
  <c r="P12" i="7"/>
  <c r="P20" i="7"/>
  <c r="P28" i="7"/>
  <c r="P14" i="7"/>
  <c r="P30" i="7"/>
  <c r="P22" i="7"/>
  <c r="P23" i="7"/>
  <c r="P24" i="7"/>
  <c r="P15" i="7"/>
  <c r="P16" i="7"/>
  <c r="P17" i="7"/>
  <c r="P25" i="7"/>
  <c r="P18" i="7"/>
  <c r="P26" i="7"/>
  <c r="P19" i="7"/>
  <c r="P27" i="7"/>
  <c r="P13" i="7"/>
  <c r="P21" i="7"/>
  <c r="P29" i="7"/>
  <c r="O11" i="7"/>
  <c r="O31" i="7" s="1"/>
  <c r="N11" i="7"/>
  <c r="D1" i="9"/>
  <c r="I3" i="8"/>
  <c r="H3" i="8"/>
  <c r="G3" i="8"/>
  <c r="G21" i="8"/>
  <c r="H21" i="8"/>
  <c r="I21" i="8"/>
  <c r="G20" i="8"/>
  <c r="H20" i="8"/>
  <c r="I20" i="8"/>
  <c r="G19" i="8"/>
  <c r="H19" i="8"/>
  <c r="I19" i="8"/>
  <c r="G18" i="8"/>
  <c r="H18" i="8"/>
  <c r="I18" i="8"/>
  <c r="G17" i="8"/>
  <c r="H17" i="8"/>
  <c r="I17" i="8"/>
  <c r="G16" i="8"/>
  <c r="H16" i="8"/>
  <c r="I16" i="8"/>
  <c r="K15" i="8"/>
  <c r="G14" i="8"/>
  <c r="H14" i="8"/>
  <c r="I14" i="8"/>
  <c r="G13" i="8"/>
  <c r="H13" i="8"/>
  <c r="I13" i="8"/>
  <c r="G12" i="8"/>
  <c r="H12" i="8"/>
  <c r="I12" i="8"/>
  <c r="G11" i="8"/>
  <c r="H11" i="8"/>
  <c r="I11" i="8"/>
  <c r="G10" i="8"/>
  <c r="H10" i="8"/>
  <c r="I10" i="8"/>
  <c r="G9" i="8"/>
  <c r="H9" i="8"/>
  <c r="I9" i="8"/>
  <c r="G8" i="8"/>
  <c r="H8" i="8"/>
  <c r="I8" i="8"/>
  <c r="G7" i="8"/>
  <c r="H7" i="8"/>
  <c r="I7" i="8"/>
  <c r="G6" i="8"/>
  <c r="H6" i="8"/>
  <c r="I6" i="8"/>
  <c r="G5" i="8"/>
  <c r="H5" i="8"/>
  <c r="I5" i="8"/>
  <c r="G4" i="8"/>
  <c r="H4" i="8"/>
  <c r="I4" i="8"/>
  <c r="G15" i="8"/>
  <c r="H15" i="8"/>
  <c r="I15" i="8"/>
  <c r="I2" i="8"/>
  <c r="H2" i="8"/>
  <c r="G2" i="8"/>
  <c r="F31" i="7"/>
  <c r="O3" i="8" l="1"/>
  <c r="P3" i="8" s="1"/>
  <c r="P11" i="7"/>
  <c r="P31" i="7" s="1"/>
  <c r="A2" i="8" s="1"/>
  <c r="B2" i="8" s="1"/>
  <c r="P33" i="7" s="1"/>
  <c r="J9" i="8"/>
  <c r="K9" i="8" s="1"/>
  <c r="J20" i="8"/>
  <c r="K20" i="8" s="1"/>
  <c r="J2" i="8"/>
  <c r="K2" i="8" s="1"/>
  <c r="J7" i="8"/>
  <c r="K7" i="8" s="1"/>
  <c r="J10" i="8"/>
  <c r="K10" i="8" s="1"/>
  <c r="J16" i="8"/>
  <c r="K16" i="8" s="1"/>
  <c r="J18" i="8"/>
  <c r="K18" i="8" s="1"/>
  <c r="J21" i="8"/>
  <c r="K21" i="8" s="1"/>
  <c r="J5" i="8"/>
  <c r="K5" i="8" s="1"/>
  <c r="J14" i="8"/>
  <c r="K14" i="8" s="1"/>
  <c r="J4" i="8"/>
  <c r="K4" i="8" s="1"/>
  <c r="J12" i="8"/>
  <c r="K12" i="8" s="1"/>
  <c r="J3" i="8"/>
  <c r="K3" i="8" s="1"/>
  <c r="J15" i="8"/>
  <c r="J6" i="8"/>
  <c r="K6" i="8" s="1"/>
  <c r="J11" i="8"/>
  <c r="K11" i="8" s="1"/>
  <c r="J17" i="8"/>
  <c r="K17" i="8" s="1"/>
  <c r="J8" i="8"/>
  <c r="K8" i="8" s="1"/>
  <c r="J19" i="8"/>
  <c r="K19" i="8" s="1"/>
  <c r="J13" i="8"/>
  <c r="K13" i="8" s="1"/>
  <c r="E1" i="9"/>
  <c r="P37" i="7" s="1"/>
  <c r="P34" i="7" l="1"/>
  <c r="Q31" i="7"/>
  <c r="P36" i="7" s="1"/>
  <c r="P40" i="7" l="1"/>
  <c r="P41" i="7" s="1"/>
  <c r="P42" i="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Microsoft Office ユーザー</author>
    <author>Hiroaki Numa</author>
    <author>Microsoft Office User</author>
  </authors>
  <commentList>
    <comment ref="F5" authorId="0" shapeId="0" xr:uid="{00000000-0006-0000-0000-000001000000}">
      <text>
        <r>
          <rPr>
            <b/>
            <sz val="14"/>
            <color rgb="FF000000"/>
            <rFont val="Yu Gothic UI Light"/>
            <family val="3"/>
            <charset val="128"/>
          </rPr>
          <t>■申込年月日</t>
        </r>
        <r>
          <rPr>
            <b/>
            <sz val="14"/>
            <color rgb="FF000000"/>
            <rFont val="Yu Gothic UI Light"/>
            <family val="3"/>
            <charset val="128"/>
          </rPr>
          <t xml:space="preserve"> :</t>
        </r>
        <r>
          <rPr>
            <sz val="11"/>
            <color rgb="FF000000"/>
            <rFont val="Yu Gothic UI Light"/>
            <family val="3"/>
            <charset val="128"/>
          </rPr>
          <t xml:space="preserve">
</t>
        </r>
        <r>
          <rPr>
            <sz val="11"/>
            <color rgb="FF000000"/>
            <rFont val="Yu Gothic UI Light"/>
            <family val="3"/>
            <charset val="128"/>
          </rPr>
          <t xml:space="preserve">
</t>
        </r>
        <r>
          <rPr>
            <sz val="11"/>
            <color rgb="FF000000"/>
            <rFont val="Yu Gothic UI Light"/>
            <family val="3"/>
            <charset val="128"/>
          </rPr>
          <t>お申込みされた日にちを記載してください。</t>
        </r>
        <r>
          <rPr>
            <sz val="11"/>
            <color rgb="FF000000"/>
            <rFont val="Yu Gothic UI Light"/>
            <family val="3"/>
            <charset val="128"/>
          </rPr>
          <t xml:space="preserve">
</t>
        </r>
        <r>
          <rPr>
            <sz val="11"/>
            <color rgb="FF000000"/>
            <rFont val="Yu Gothic UI Light"/>
            <family val="3"/>
            <charset val="128"/>
          </rPr>
          <t>（例）</t>
        </r>
        <r>
          <rPr>
            <sz val="11"/>
            <color rgb="FF000000"/>
            <rFont val="Yu Gothic UI Light"/>
            <family val="3"/>
            <charset val="128"/>
          </rPr>
          <t>2020</t>
        </r>
        <r>
          <rPr>
            <sz val="11"/>
            <color rgb="FF000000"/>
            <rFont val="Yu Gothic UI Light"/>
            <family val="3"/>
            <charset val="128"/>
          </rPr>
          <t>年</t>
        </r>
        <r>
          <rPr>
            <sz val="11"/>
            <color rgb="FF000000"/>
            <rFont val="Yu Gothic UI Light"/>
            <family val="3"/>
            <charset val="128"/>
          </rPr>
          <t>11</t>
        </r>
        <r>
          <rPr>
            <sz val="11"/>
            <color rgb="FF000000"/>
            <rFont val="Yu Gothic UI Light"/>
            <family val="3"/>
            <charset val="128"/>
          </rPr>
          <t>月</t>
        </r>
        <r>
          <rPr>
            <sz val="11"/>
            <color rgb="FF000000"/>
            <rFont val="Yu Gothic UI Light"/>
            <family val="3"/>
            <charset val="128"/>
          </rPr>
          <t>01</t>
        </r>
        <r>
          <rPr>
            <sz val="11"/>
            <color rgb="FF000000"/>
            <rFont val="Yu Gothic UI Light"/>
            <family val="3"/>
            <charset val="128"/>
          </rPr>
          <t>日の場合</t>
        </r>
        <r>
          <rPr>
            <sz val="11"/>
            <color rgb="FF000000"/>
            <rFont val="Yu Gothic UI Light"/>
            <family val="3"/>
            <charset val="128"/>
          </rPr>
          <t>→2020/11/1</t>
        </r>
      </text>
    </comment>
    <comment ref="O6" authorId="1" shapeId="0" xr:uid="{8D596B5A-0805-40E9-B185-250072F12A86}">
      <text>
        <r>
          <rPr>
            <b/>
            <sz val="14"/>
            <color rgb="FF000000"/>
            <rFont val="Yu Gothic UI Light"/>
            <family val="3"/>
            <charset val="128"/>
          </rPr>
          <t>■保険の有無</t>
        </r>
        <r>
          <rPr>
            <b/>
            <sz val="14"/>
            <color rgb="FF000000"/>
            <rFont val="Yu Gothic UI Light"/>
            <family val="3"/>
            <charset val="128"/>
          </rPr>
          <t xml:space="preserve"> : </t>
        </r>
        <r>
          <rPr>
            <sz val="11"/>
            <color rgb="FF000000"/>
            <rFont val="Yu Gothic UI Light"/>
            <family val="3"/>
            <charset val="128"/>
          </rPr>
          <t xml:space="preserve">
</t>
        </r>
        <r>
          <rPr>
            <sz val="11"/>
            <color rgb="FF000000"/>
            <rFont val="Yu Gothic UI Light"/>
            <family val="3"/>
            <charset val="128"/>
          </rPr>
          <t xml:space="preserve">
</t>
        </r>
        <r>
          <rPr>
            <sz val="11"/>
            <color rgb="FF000000"/>
            <rFont val="Yu Gothic UI Light"/>
            <family val="3"/>
            <charset val="128"/>
          </rPr>
          <t>チェックを入れると、お届けするお荷物に対して保険をかけることができます。</t>
        </r>
        <r>
          <rPr>
            <sz val="11"/>
            <color rgb="FF000000"/>
            <rFont val="Yu Gothic UI Light"/>
            <family val="3"/>
            <charset val="128"/>
          </rPr>
          <t xml:space="preserve">
</t>
        </r>
        <r>
          <rPr>
            <sz val="11"/>
            <color rgb="FF000000"/>
            <rFont val="Yu Gothic UI Light"/>
            <family val="3"/>
            <charset val="128"/>
          </rPr>
          <t>保険金額は「</t>
        </r>
        <r>
          <rPr>
            <b/>
            <sz val="11"/>
            <color rgb="FFFF0000"/>
            <rFont val="Yu Gothic UI Light"/>
            <family val="3"/>
            <charset val="128"/>
          </rPr>
          <t>申告額の</t>
        </r>
        <r>
          <rPr>
            <b/>
            <sz val="11"/>
            <color rgb="FFFF0000"/>
            <rFont val="Yu Gothic UI Light"/>
            <family val="3"/>
            <charset val="128"/>
          </rPr>
          <t>2%</t>
        </r>
        <r>
          <rPr>
            <b/>
            <sz val="11"/>
            <color rgb="FFFF0000"/>
            <rFont val="Yu Gothic UI Light"/>
            <family val="3"/>
            <charset val="128"/>
          </rPr>
          <t>または</t>
        </r>
        <r>
          <rPr>
            <b/>
            <sz val="11"/>
            <color rgb="FFFF0000"/>
            <rFont val="Yu Gothic UI Light"/>
            <family val="3"/>
            <charset val="128"/>
          </rPr>
          <t>$5.99</t>
        </r>
        <r>
          <rPr>
            <b/>
            <sz val="11"/>
            <color rgb="FFFF0000"/>
            <rFont val="Yu Gothic UI Light"/>
            <family val="3"/>
            <charset val="128"/>
          </rPr>
          <t>のどちらか高いほう</t>
        </r>
        <r>
          <rPr>
            <sz val="11"/>
            <color rgb="FF000000"/>
            <rFont val="Yu Gothic UI Light"/>
            <family val="3"/>
            <charset val="128"/>
          </rPr>
          <t>」です。</t>
        </r>
      </text>
    </comment>
    <comment ref="F9" authorId="0" shapeId="0" xr:uid="{00000000-0006-0000-0000-000003000000}">
      <text>
        <r>
          <rPr>
            <b/>
            <sz val="14"/>
            <color rgb="FF000000"/>
            <rFont val="Yu Gothic UI Light"/>
            <family val="3"/>
            <charset val="128"/>
          </rPr>
          <t>■実重量</t>
        </r>
        <r>
          <rPr>
            <b/>
            <sz val="14"/>
            <color rgb="FFFF0000"/>
            <rFont val="Yu Gothic UI Light"/>
            <family val="3"/>
            <charset val="128"/>
          </rPr>
          <t>（</t>
        </r>
        <r>
          <rPr>
            <b/>
            <sz val="14"/>
            <color rgb="FFFF0000"/>
            <rFont val="Yu Gothic UI Light"/>
            <family val="3"/>
            <charset val="128"/>
          </rPr>
          <t>lbs</t>
        </r>
        <r>
          <rPr>
            <b/>
            <sz val="14"/>
            <color rgb="FFFF0000"/>
            <rFont val="Yu Gothic UI Light"/>
            <family val="3"/>
            <charset val="128"/>
          </rPr>
          <t>）</t>
        </r>
        <r>
          <rPr>
            <b/>
            <sz val="14"/>
            <color rgb="FFFF0000"/>
            <rFont val="Yu Gothic UI Light"/>
            <family val="3"/>
            <charset val="128"/>
          </rPr>
          <t xml:space="preserve"> </t>
        </r>
        <r>
          <rPr>
            <sz val="14"/>
            <color rgb="FF000000"/>
            <rFont val="Yu Gothic UI Light"/>
            <family val="3"/>
            <charset val="128"/>
          </rPr>
          <t>:</t>
        </r>
        <r>
          <rPr>
            <sz val="11"/>
            <color rgb="FF000000"/>
            <rFont val="Yu Gothic UI Light"/>
            <family val="3"/>
            <charset val="128"/>
          </rPr>
          <t xml:space="preserve">
</t>
        </r>
        <r>
          <rPr>
            <sz val="11"/>
            <color rgb="FF000000"/>
            <rFont val="Yu Gothic UI Light"/>
            <family val="3"/>
            <charset val="128"/>
          </rPr>
          <t xml:space="preserve">
</t>
        </r>
        <r>
          <rPr>
            <sz val="11"/>
            <color rgb="FF000000"/>
            <rFont val="Yu Gothic UI Light"/>
            <family val="3"/>
            <charset val="128"/>
          </rPr>
          <t>梱包後のお荷物の重量をご記入ください。</t>
        </r>
        <r>
          <rPr>
            <sz val="11"/>
            <color rgb="FF000000"/>
            <rFont val="Yu Gothic UI Light"/>
            <family val="3"/>
            <charset val="128"/>
          </rPr>
          <t xml:space="preserve">
</t>
        </r>
        <r>
          <rPr>
            <b/>
            <sz val="11"/>
            <color rgb="FFFF0000"/>
            <rFont val="Yu Gothic UI Light"/>
            <family val="3"/>
            <charset val="128"/>
          </rPr>
          <t>必ずポンド（</t>
        </r>
        <r>
          <rPr>
            <b/>
            <sz val="11"/>
            <color rgb="FFFF0000"/>
            <rFont val="Yu Gothic UI Light"/>
            <family val="3"/>
            <charset val="128"/>
          </rPr>
          <t>lbs</t>
        </r>
        <r>
          <rPr>
            <b/>
            <sz val="11"/>
            <color rgb="FFFF0000"/>
            <rFont val="Yu Gothic UI Light"/>
            <family val="3"/>
            <charset val="128"/>
          </rPr>
          <t>）入力</t>
        </r>
        <r>
          <rPr>
            <sz val="11"/>
            <color rgb="FF000000"/>
            <rFont val="Yu Gothic UI Light"/>
            <family val="3"/>
            <charset val="128"/>
          </rPr>
          <t>でお願いします。</t>
        </r>
        <r>
          <rPr>
            <sz val="11"/>
            <color rgb="FF000000"/>
            <rFont val="Yu Gothic UI Light"/>
            <family val="3"/>
            <charset val="128"/>
          </rPr>
          <t xml:space="preserve">
</t>
        </r>
        <r>
          <rPr>
            <b/>
            <sz val="11"/>
            <color rgb="FFFF0000"/>
            <rFont val="Yu Gothic UI Light"/>
            <family val="3"/>
            <charset val="128"/>
          </rPr>
          <t>小数点以下は繰り上げで入力</t>
        </r>
        <r>
          <rPr>
            <sz val="11"/>
            <color rgb="FF000000"/>
            <rFont val="Yu Gothic UI Light"/>
            <family val="3"/>
            <charset val="128"/>
          </rPr>
          <t>をお願いします。</t>
        </r>
        <r>
          <rPr>
            <sz val="11"/>
            <color rgb="FF000000"/>
            <rFont val="Yu Gothic UI Light"/>
            <family val="3"/>
            <charset val="128"/>
          </rPr>
          <t xml:space="preserve">
</t>
        </r>
        <r>
          <rPr>
            <sz val="11"/>
            <color rgb="FF000000"/>
            <rFont val="Yu Gothic UI Light"/>
            <family val="3"/>
            <charset val="128"/>
          </rPr>
          <t>半角でご入力ください。</t>
        </r>
      </text>
    </comment>
    <comment ref="G9" authorId="0" shapeId="0" xr:uid="{00000000-0006-0000-0000-000004000000}">
      <text>
        <r>
          <rPr>
            <b/>
            <sz val="14"/>
            <color rgb="FF000000"/>
            <rFont val="Yu Gothic UI Light"/>
            <family val="3"/>
            <charset val="128"/>
          </rPr>
          <t>■サイズ</t>
        </r>
        <r>
          <rPr>
            <b/>
            <sz val="14"/>
            <color rgb="FF000000"/>
            <rFont val="Yu Gothic UI Light"/>
            <family val="3"/>
            <charset val="128"/>
          </rPr>
          <t xml:space="preserve"> </t>
        </r>
        <r>
          <rPr>
            <b/>
            <sz val="14"/>
            <color rgb="FFFF0000"/>
            <rFont val="Yu Gothic UI Light"/>
            <family val="3"/>
            <charset val="128"/>
          </rPr>
          <t>（</t>
        </r>
        <r>
          <rPr>
            <b/>
            <sz val="14"/>
            <color rgb="FFFF0000"/>
            <rFont val="Yu Gothic UI Light"/>
            <family val="3"/>
            <charset val="128"/>
          </rPr>
          <t>inch</t>
        </r>
        <r>
          <rPr>
            <b/>
            <sz val="14"/>
            <color rgb="FFFF0000"/>
            <rFont val="Yu Gothic UI Light"/>
            <family val="3"/>
            <charset val="128"/>
          </rPr>
          <t>）</t>
        </r>
        <r>
          <rPr>
            <b/>
            <sz val="14"/>
            <color rgb="FF000000"/>
            <rFont val="Yu Gothic UI Light"/>
            <family val="3"/>
            <charset val="128"/>
          </rPr>
          <t>:</t>
        </r>
        <r>
          <rPr>
            <b/>
            <sz val="11"/>
            <color rgb="FF000000"/>
            <rFont val="Yu Gothic UI Light"/>
            <family val="3"/>
            <charset val="128"/>
          </rPr>
          <t xml:space="preserve">
</t>
        </r>
        <r>
          <rPr>
            <sz val="11"/>
            <color rgb="FF000000"/>
            <rFont val="Yu Gothic UI Light"/>
            <family val="3"/>
            <charset val="128"/>
          </rPr>
          <t xml:space="preserve">
</t>
        </r>
        <r>
          <rPr>
            <sz val="11"/>
            <color rgb="FF000000"/>
            <rFont val="Yu Gothic UI Light"/>
            <family val="3"/>
            <charset val="128"/>
          </rPr>
          <t>発送するお荷物の「縦（</t>
        </r>
        <r>
          <rPr>
            <sz val="11"/>
            <color rgb="FF000000"/>
            <rFont val="Yu Gothic UI Light"/>
            <family val="3"/>
            <charset val="128"/>
          </rPr>
          <t>inch</t>
        </r>
        <r>
          <rPr>
            <sz val="11"/>
            <color rgb="FF000000"/>
            <rFont val="Yu Gothic UI Light"/>
            <family val="3"/>
            <charset val="128"/>
          </rPr>
          <t>）」「横（</t>
        </r>
        <r>
          <rPr>
            <sz val="11"/>
            <color rgb="FF000000"/>
            <rFont val="Yu Gothic UI Light"/>
            <family val="3"/>
            <charset val="128"/>
          </rPr>
          <t>inch</t>
        </r>
        <r>
          <rPr>
            <sz val="11"/>
            <color rgb="FF000000"/>
            <rFont val="Yu Gothic UI Light"/>
            <family val="3"/>
            <charset val="128"/>
          </rPr>
          <t>）」「高さ（</t>
        </r>
        <r>
          <rPr>
            <sz val="11"/>
            <color rgb="FF000000"/>
            <rFont val="Yu Gothic UI Light"/>
            <family val="3"/>
            <charset val="128"/>
          </rPr>
          <t>inch</t>
        </r>
        <r>
          <rPr>
            <sz val="11"/>
            <color rgb="FF000000"/>
            <rFont val="Yu Gothic UI Light"/>
            <family val="3"/>
            <charset val="128"/>
          </rPr>
          <t>）」を「半角」でご入力ください。</t>
        </r>
        <r>
          <rPr>
            <sz val="11"/>
            <color rgb="FF000000"/>
            <rFont val="Yu Gothic UI Light"/>
            <family val="3"/>
            <charset val="128"/>
          </rPr>
          <t xml:space="preserve">
</t>
        </r>
        <r>
          <rPr>
            <b/>
            <sz val="11"/>
            <color rgb="FFFF0000"/>
            <rFont val="Yu Gothic UI Light"/>
            <family val="3"/>
            <charset val="128"/>
          </rPr>
          <t>必ずインチ（</t>
        </r>
        <r>
          <rPr>
            <b/>
            <sz val="11"/>
            <color rgb="FFFF0000"/>
            <rFont val="Yu Gothic UI Light"/>
            <family val="3"/>
            <charset val="128"/>
          </rPr>
          <t>inch</t>
        </r>
        <r>
          <rPr>
            <b/>
            <sz val="11"/>
            <color rgb="FFFF0000"/>
            <rFont val="Yu Gothic UI Light"/>
            <family val="3"/>
            <charset val="128"/>
          </rPr>
          <t>）入力</t>
        </r>
        <r>
          <rPr>
            <sz val="11"/>
            <color rgb="FF000000"/>
            <rFont val="Yu Gothic UI Light"/>
            <family val="3"/>
            <charset val="128"/>
          </rPr>
          <t>でお願いします。</t>
        </r>
        <r>
          <rPr>
            <sz val="11"/>
            <color rgb="FF000000"/>
            <rFont val="Yu Gothic UI Light"/>
            <family val="3"/>
            <charset val="128"/>
          </rPr>
          <t xml:space="preserve">
</t>
        </r>
        <r>
          <rPr>
            <b/>
            <sz val="11"/>
            <color rgb="FFFF0000"/>
            <rFont val="Yu Gothic UI Light"/>
            <family val="3"/>
            <charset val="128"/>
          </rPr>
          <t>小数点以下は繰り上げで入力</t>
        </r>
        <r>
          <rPr>
            <sz val="11"/>
            <color rgb="FF000000"/>
            <rFont val="Yu Gothic UI Light"/>
            <family val="3"/>
            <charset val="128"/>
          </rPr>
          <t>をお願いします。</t>
        </r>
      </text>
    </comment>
    <comment ref="Q9" authorId="0" shapeId="0" xr:uid="{00000000-0006-0000-0000-000005000000}">
      <text>
        <r>
          <rPr>
            <b/>
            <sz val="14"/>
            <color rgb="FF000000"/>
            <rFont val="Yu Gothic UI Light"/>
            <family val="3"/>
            <charset val="128"/>
          </rPr>
          <t>■ラージサイズ手数料</t>
        </r>
        <r>
          <rPr>
            <b/>
            <sz val="14"/>
            <color rgb="FF000000"/>
            <rFont val="Yu Gothic UI Light"/>
            <family val="3"/>
            <charset val="128"/>
          </rPr>
          <t xml:space="preserve"> :</t>
        </r>
        <r>
          <rPr>
            <sz val="11"/>
            <color rgb="FF000000"/>
            <rFont val="Yu Gothic UI Light"/>
            <family val="3"/>
            <charset val="128"/>
          </rPr>
          <t xml:space="preserve">
</t>
        </r>
        <r>
          <rPr>
            <sz val="11"/>
            <color rgb="FF000000"/>
            <rFont val="Yu Gothic UI Light"/>
            <family val="3"/>
            <charset val="128"/>
          </rPr>
          <t xml:space="preserve">
</t>
        </r>
        <r>
          <rPr>
            <sz val="11"/>
            <color rgb="FF000000"/>
            <rFont val="Yu Gothic UI Light"/>
            <family val="3"/>
            <charset val="128"/>
          </rPr>
          <t>「</t>
        </r>
        <r>
          <rPr>
            <sz val="11"/>
            <color rgb="FF000000"/>
            <rFont val="Yu Gothic UI Light"/>
            <family val="3"/>
            <charset val="128"/>
          </rPr>
          <t>1</t>
        </r>
        <r>
          <rPr>
            <sz val="11"/>
            <color rgb="FF000000"/>
            <rFont val="Yu Gothic UI Light"/>
            <family val="3"/>
            <charset val="128"/>
          </rPr>
          <t>辺が</t>
        </r>
        <r>
          <rPr>
            <sz val="11"/>
            <color rgb="FF000000"/>
            <rFont val="Yu Gothic UI Light"/>
            <family val="3"/>
            <charset val="128"/>
          </rPr>
          <t>30</t>
        </r>
        <r>
          <rPr>
            <sz val="11"/>
            <color rgb="FF000000"/>
            <rFont val="Yu Gothic UI Light"/>
            <family val="3"/>
            <charset val="128"/>
          </rPr>
          <t>インチ以上、あるいは実重量が</t>
        </r>
        <r>
          <rPr>
            <sz val="11"/>
            <color rgb="FF000000"/>
            <rFont val="Yu Gothic UI Light"/>
            <family val="3"/>
            <charset val="128"/>
          </rPr>
          <t>70</t>
        </r>
        <r>
          <rPr>
            <sz val="11"/>
            <color rgb="FF000000"/>
            <rFont val="Yu Gothic UI Light"/>
            <family val="3"/>
            <charset val="128"/>
          </rPr>
          <t>ポンドを超える荷物」に対して</t>
        </r>
        <r>
          <rPr>
            <sz val="11"/>
            <color rgb="FF000000"/>
            <rFont val="Yu Gothic UI Light"/>
            <family val="3"/>
            <charset val="128"/>
          </rPr>
          <t>$30.00</t>
        </r>
        <r>
          <rPr>
            <sz val="11"/>
            <color rgb="FF000000"/>
            <rFont val="Yu Gothic UI Light"/>
            <family val="3"/>
            <charset val="128"/>
          </rPr>
          <t>の手数料が必要です。</t>
        </r>
      </text>
    </comment>
    <comment ref="O34" authorId="1" shapeId="0" xr:uid="{4B2A4AC6-466A-4ECB-A026-718D71DDDD24}">
      <text>
        <r>
          <rPr>
            <b/>
            <sz val="14"/>
            <color rgb="FF000000"/>
            <rFont val="Yu Gothic UI Light"/>
            <family val="3"/>
            <charset val="128"/>
          </rPr>
          <t>■想定サーチャージ費：</t>
        </r>
        <r>
          <rPr>
            <sz val="11"/>
            <color rgb="FF000000"/>
            <rFont val="Yu Gothic UI Light"/>
            <family val="3"/>
            <charset val="128"/>
          </rPr>
          <t xml:space="preserve">
</t>
        </r>
        <r>
          <rPr>
            <sz val="11"/>
            <color rgb="FF000000"/>
            <rFont val="Yu Gothic UI Light"/>
            <family val="3"/>
            <charset val="128"/>
          </rPr>
          <t xml:space="preserve">
</t>
        </r>
        <r>
          <rPr>
            <sz val="11"/>
            <color rgb="FF000000"/>
            <rFont val="Yu Gothic UI Light"/>
            <family val="3"/>
            <charset val="128"/>
          </rPr>
          <t>※10%</t>
        </r>
        <r>
          <rPr>
            <sz val="11"/>
            <color rgb="FF000000"/>
            <rFont val="Yu Gothic UI Light"/>
            <family val="3"/>
            <charset val="128"/>
          </rPr>
          <t>はあくまでみなし</t>
        </r>
        <r>
          <rPr>
            <sz val="11"/>
            <color rgb="FF000000"/>
            <rFont val="Yu Gothic UI Light"/>
            <family val="3"/>
            <charset val="128"/>
          </rPr>
          <t>%</t>
        </r>
        <r>
          <rPr>
            <sz val="11"/>
            <color rgb="FF000000"/>
            <rFont val="Yu Gothic UI Light"/>
            <family val="3"/>
            <charset val="128"/>
          </rPr>
          <t>で、最終確定請求時には異なります。</t>
        </r>
        <r>
          <rPr>
            <sz val="9"/>
            <color rgb="FF000000"/>
            <rFont val="Yu Gothic"/>
            <family val="3"/>
            <charset val="128"/>
          </rPr>
          <t xml:space="preserve">
</t>
        </r>
      </text>
    </comment>
    <comment ref="P37" authorId="2" shapeId="0" xr:uid="{FB49D2C1-597B-F347-BBA6-0668A2DAE25D}">
      <text>
        <r>
          <rPr>
            <b/>
            <sz val="14"/>
            <color rgb="FF000000"/>
            <rFont val="Yu Gothic UI Light"/>
            <family val="3"/>
            <charset val="128"/>
          </rPr>
          <t>■遠隔地配達取り扱い手数料：</t>
        </r>
        <r>
          <rPr>
            <b/>
            <sz val="10"/>
            <color rgb="FF000000"/>
            <rFont val="Yu Gothic UI Light"/>
            <family val="3"/>
            <charset val="128"/>
          </rPr>
          <t xml:space="preserve">
</t>
        </r>
        <r>
          <rPr>
            <sz val="10"/>
            <color rgb="FF000000"/>
            <rFont val="Yu Gothic UI Light"/>
            <family val="3"/>
            <charset val="128"/>
          </rPr>
          <t xml:space="preserve">
</t>
        </r>
        <r>
          <rPr>
            <sz val="11"/>
            <color rgb="FF000000"/>
            <rFont val="Yu Gothic UI Light"/>
            <family val="3"/>
            <charset val="128"/>
          </rPr>
          <t>お届けさせていただく日本の住所によっては「遠隔地配達取り扱い手数料」が発生する場合がございます。</t>
        </r>
        <r>
          <rPr>
            <sz val="11"/>
            <color rgb="FF000000"/>
            <rFont val="Yu Gothic UI Light"/>
            <family val="3"/>
            <charset val="128"/>
          </rPr>
          <t xml:space="preserve">
</t>
        </r>
        <r>
          <rPr>
            <sz val="11"/>
            <color rgb="FF000000"/>
            <rFont val="Yu Gothic UI Light"/>
            <family val="3"/>
            <charset val="128"/>
          </rPr>
          <t>1</t>
        </r>
        <r>
          <rPr>
            <sz val="11"/>
            <color rgb="FF000000"/>
            <rFont val="Yu Gothic UI Light"/>
            <family val="3"/>
            <charset val="128"/>
          </rPr>
          <t>回の出荷につき</t>
        </r>
        <r>
          <rPr>
            <sz val="11"/>
            <color rgb="FF000000"/>
            <rFont val="Yu Gothic UI Light"/>
            <family val="3"/>
            <charset val="128"/>
          </rPr>
          <t xml:space="preserve"> $40.00</t>
        </r>
        <r>
          <rPr>
            <sz val="11"/>
            <color rgb="FF000000"/>
            <rFont val="Yu Gothic UI Light"/>
            <family val="3"/>
            <charset val="128"/>
          </rPr>
          <t>または</t>
        </r>
        <r>
          <rPr>
            <sz val="11"/>
            <color rgb="FF000000"/>
            <rFont val="Yu Gothic UI Light"/>
            <family val="3"/>
            <charset val="128"/>
          </rPr>
          <t>$0.40/</t>
        </r>
        <r>
          <rPr>
            <sz val="11"/>
            <color rgb="FF000000"/>
            <rFont val="Yu Gothic UI Light"/>
            <family val="3"/>
            <charset val="128"/>
          </rPr>
          <t>ポンドのどちらか高いほう</t>
        </r>
      </text>
    </comment>
    <comment ref="B56" authorId="0" shapeId="0" xr:uid="{36CE84FF-66E8-487B-AF2F-7B0CAECBDD31}">
      <text>
        <r>
          <rPr>
            <b/>
            <sz val="14"/>
            <color rgb="FF000000"/>
            <rFont val="Yu Gothic UI Light"/>
            <family val="3"/>
            <charset val="128"/>
          </rPr>
          <t>■</t>
        </r>
        <r>
          <rPr>
            <b/>
            <sz val="14"/>
            <color rgb="FF000000"/>
            <rFont val="Yu Gothic UI Light"/>
            <family val="3"/>
            <charset val="128"/>
          </rPr>
          <t>FROM</t>
        </r>
        <r>
          <rPr>
            <b/>
            <sz val="14"/>
            <color rgb="FF000000"/>
            <rFont val="Yu Gothic UI Light"/>
            <family val="3"/>
            <charset val="128"/>
          </rPr>
          <t>：</t>
        </r>
        <r>
          <rPr>
            <sz val="11"/>
            <color rgb="FF000000"/>
            <rFont val="Yu Gothic UI Light"/>
            <family val="3"/>
            <charset val="128"/>
          </rPr>
          <t xml:space="preserve">
</t>
        </r>
        <r>
          <rPr>
            <sz val="11"/>
            <color rgb="FF000000"/>
            <rFont val="Yu Gothic UI Light"/>
            <family val="3"/>
            <charset val="128"/>
          </rPr>
          <t xml:space="preserve">
</t>
        </r>
        <r>
          <rPr>
            <sz val="11"/>
            <color rgb="FF000000"/>
            <rFont val="Yu Gothic UI Light"/>
            <family val="3"/>
            <charset val="128"/>
          </rPr>
          <t>集荷先の情報を「半角英数字」で入力してください。</t>
        </r>
        <r>
          <rPr>
            <sz val="11"/>
            <color rgb="FF000000"/>
            <rFont val="Yu Gothic UI Light"/>
            <family val="3"/>
            <charset val="128"/>
          </rPr>
          <t xml:space="preserve">
</t>
        </r>
        <r>
          <rPr>
            <sz val="11"/>
            <color rgb="FF000000"/>
            <rFont val="Yu Gothic UI Light"/>
            <family val="3"/>
            <charset val="128"/>
          </rPr>
          <t>「</t>
        </r>
        <r>
          <rPr>
            <sz val="11"/>
            <color rgb="FF000000"/>
            <rFont val="Yu Gothic UI Light"/>
            <family val="3"/>
            <charset val="128"/>
          </rPr>
          <t>Attention</t>
        </r>
        <r>
          <rPr>
            <sz val="11"/>
            <color rgb="FF000000"/>
            <rFont val="Yu Gothic UI Light"/>
            <family val="3"/>
            <charset val="128"/>
          </rPr>
          <t>」の項目に「担当者氏名」を入力し、「</t>
        </r>
        <r>
          <rPr>
            <sz val="11"/>
            <color rgb="FF000000"/>
            <rFont val="Yu Gothic UI Light"/>
            <family val="3"/>
            <charset val="128"/>
          </rPr>
          <t>Company Name</t>
        </r>
        <r>
          <rPr>
            <sz val="11"/>
            <color rgb="FF000000"/>
            <rFont val="Yu Gothic UI Light"/>
            <family val="3"/>
            <charset val="128"/>
          </rPr>
          <t>」の項目に「法人</t>
        </r>
        <r>
          <rPr>
            <sz val="11"/>
            <color rgb="FF000000"/>
            <rFont val="Yu Gothic UI Light"/>
            <family val="3"/>
            <charset val="128"/>
          </rPr>
          <t xml:space="preserve"> or </t>
        </r>
        <r>
          <rPr>
            <sz val="11"/>
            <color rgb="FF000000"/>
            <rFont val="Yu Gothic UI Light"/>
            <family val="3"/>
            <charset val="128"/>
          </rPr>
          <t>個人事業主名」を入力してください。法人</t>
        </r>
        <r>
          <rPr>
            <sz val="11"/>
            <color rgb="FF000000"/>
            <rFont val="Yu Gothic UI Light"/>
            <family val="3"/>
            <charset val="128"/>
          </rPr>
          <t xml:space="preserve"> or </t>
        </r>
        <r>
          <rPr>
            <sz val="11"/>
            <color rgb="FF000000"/>
            <rFont val="Yu Gothic UI Light"/>
            <family val="3"/>
            <charset val="128"/>
          </rPr>
          <t>個人事業主名でない場合は入力の必要はありません。</t>
        </r>
        <r>
          <rPr>
            <sz val="11"/>
            <color rgb="FF000000"/>
            <rFont val="Yu Gothic UI Light"/>
            <family val="3"/>
            <charset val="128"/>
          </rPr>
          <t xml:space="preserve">
</t>
        </r>
        <r>
          <rPr>
            <sz val="11"/>
            <color rgb="FF000000"/>
            <rFont val="Yu Gothic UI Light"/>
            <family val="3"/>
            <charset val="128"/>
          </rPr>
          <t>（例）</t>
        </r>
        <r>
          <rPr>
            <sz val="11"/>
            <color rgb="FF000000"/>
            <rFont val="Yu Gothic UI Light"/>
            <family val="3"/>
            <charset val="128"/>
          </rPr>
          <t xml:space="preserve">
</t>
        </r>
        <r>
          <rPr>
            <sz val="11"/>
            <color rgb="FF000000"/>
            <rFont val="Yu Gothic UI Light"/>
            <family val="3"/>
            <charset val="128"/>
          </rPr>
          <t>・</t>
        </r>
        <r>
          <rPr>
            <sz val="11"/>
            <color rgb="FF000000"/>
            <rFont val="Yu Gothic UI Light"/>
            <family val="3"/>
            <charset val="128"/>
          </rPr>
          <t>Attention</t>
        </r>
        <r>
          <rPr>
            <sz val="11"/>
            <color rgb="FF000000"/>
            <rFont val="Yu Gothic UI Light"/>
            <family val="3"/>
            <charset val="128"/>
          </rPr>
          <t>：</t>
        </r>
        <r>
          <rPr>
            <sz val="11"/>
            <color rgb="FF000000"/>
            <rFont val="Yu Gothic UI Light"/>
            <family val="3"/>
            <charset val="128"/>
          </rPr>
          <t xml:space="preserve">Ninja Taro 
</t>
        </r>
        <r>
          <rPr>
            <sz val="11"/>
            <color rgb="FF000000"/>
            <rFont val="Yu Gothic UI Light"/>
            <family val="3"/>
            <charset val="128"/>
          </rPr>
          <t>・</t>
        </r>
        <r>
          <rPr>
            <sz val="11"/>
            <color rgb="FF000000"/>
            <rFont val="Yu Gothic UI Light"/>
            <family val="3"/>
            <charset val="128"/>
          </rPr>
          <t>Compan Name</t>
        </r>
        <r>
          <rPr>
            <sz val="11"/>
            <color rgb="FF000000"/>
            <rFont val="Yu Gothic UI Light"/>
            <family val="3"/>
            <charset val="128"/>
          </rPr>
          <t>：</t>
        </r>
        <r>
          <rPr>
            <sz val="11"/>
            <color rgb="FF000000"/>
            <rFont val="Yu Gothic UI Light"/>
            <family val="3"/>
            <charset val="128"/>
          </rPr>
          <t xml:space="preserve">ninja-express.jp inc,
</t>
        </r>
        <r>
          <rPr>
            <sz val="11"/>
            <color rgb="FF000000"/>
            <rFont val="Yu Gothic UI Light"/>
            <family val="3"/>
            <charset val="128"/>
          </rPr>
          <t>・</t>
        </r>
        <r>
          <rPr>
            <sz val="11"/>
            <color rgb="FF000000"/>
            <rFont val="Yu Gothic UI Light"/>
            <family val="3"/>
            <charset val="128"/>
          </rPr>
          <t>Address</t>
        </r>
        <r>
          <rPr>
            <sz val="11"/>
            <color rgb="FF000000"/>
            <rFont val="Yu Gothic UI Light"/>
            <family val="3"/>
            <charset val="128"/>
          </rPr>
          <t>：</t>
        </r>
        <r>
          <rPr>
            <sz val="11"/>
            <color rgb="FF000000"/>
            <rFont val="Yu Gothic UI Light"/>
            <family val="3"/>
            <charset val="128"/>
          </rPr>
          <t xml:space="preserve">  1-2-3 Akebono
</t>
        </r>
        <r>
          <rPr>
            <sz val="11"/>
            <color rgb="FF000000"/>
            <rFont val="Yu Gothic UI Light"/>
            <family val="3"/>
            <charset val="128"/>
          </rPr>
          <t xml:space="preserve">                    Suginami-Ku
</t>
        </r>
        <r>
          <rPr>
            <sz val="11"/>
            <color rgb="FF000000"/>
            <rFont val="Yu Gothic UI Light"/>
            <family val="3"/>
            <charset val="128"/>
          </rPr>
          <t xml:space="preserve">                    Tokyo
</t>
        </r>
        <r>
          <rPr>
            <sz val="11"/>
            <color rgb="FF000000"/>
            <rFont val="Yu Gothic UI Light"/>
            <family val="3"/>
            <charset val="128"/>
          </rPr>
          <t xml:space="preserve">                    </t>
        </r>
        <r>
          <rPr>
            <b/>
            <sz val="11"/>
            <color rgb="FFFF0000"/>
            <rFont val="Yu Gothic UI Light"/>
            <family val="3"/>
            <charset val="128"/>
          </rPr>
          <t>0123456</t>
        </r>
        <r>
          <rPr>
            <b/>
            <sz val="11"/>
            <color rgb="FFFF0000"/>
            <rFont val="Yu Gothic UI Light"/>
            <family val="3"/>
            <charset val="128"/>
          </rPr>
          <t>（ハイフンは含まない）</t>
        </r>
        <r>
          <rPr>
            <sz val="11"/>
            <color rgb="FF000000"/>
            <rFont val="Yu Gothic UI Light"/>
            <family val="3"/>
            <charset val="128"/>
          </rPr>
          <t xml:space="preserve">
</t>
        </r>
        <r>
          <rPr>
            <sz val="11"/>
            <color rgb="FF000000"/>
            <rFont val="Yu Gothic UI Light"/>
            <family val="3"/>
            <charset val="128"/>
          </rPr>
          <t xml:space="preserve">                    JAPAN
</t>
        </r>
        <r>
          <rPr>
            <sz val="11"/>
            <color rgb="FF000000"/>
            <rFont val="Yu Gothic UI Light"/>
            <family val="3"/>
            <charset val="128"/>
          </rPr>
          <t>・</t>
        </r>
        <r>
          <rPr>
            <sz val="11"/>
            <color rgb="FF000000"/>
            <rFont val="Yu Gothic UI Light"/>
            <family val="3"/>
            <charset val="128"/>
          </rPr>
          <t>Tel</t>
        </r>
        <r>
          <rPr>
            <sz val="11"/>
            <color rgb="FF000000"/>
            <rFont val="Yu Gothic UI Light"/>
            <family val="3"/>
            <charset val="128"/>
          </rPr>
          <t>：</t>
        </r>
        <r>
          <rPr>
            <sz val="11"/>
            <color rgb="FF000000"/>
            <rFont val="Yu Gothic UI Light"/>
            <family val="3"/>
            <charset val="128"/>
          </rPr>
          <t>012-345-6789</t>
        </r>
      </text>
    </comment>
    <comment ref="K56" authorId="0" shapeId="0" xr:uid="{6E1604D9-EE6B-4F4E-8899-D7E717FB01F1}">
      <text>
        <r>
          <rPr>
            <b/>
            <sz val="14"/>
            <color rgb="FF000000"/>
            <rFont val="Yu Gothic UI Light"/>
            <family val="3"/>
            <charset val="128"/>
          </rPr>
          <t>■</t>
        </r>
        <r>
          <rPr>
            <b/>
            <sz val="14"/>
            <color rgb="FF000000"/>
            <rFont val="Yu Gothic UI Light"/>
            <family val="3"/>
            <charset val="128"/>
          </rPr>
          <t>EXPORTER</t>
        </r>
        <r>
          <rPr>
            <b/>
            <sz val="14"/>
            <color rgb="FF000000"/>
            <rFont val="Yu Gothic UI Light"/>
            <family val="3"/>
            <charset val="128"/>
          </rPr>
          <t>：</t>
        </r>
        <r>
          <rPr>
            <b/>
            <sz val="11"/>
            <color rgb="FF000000"/>
            <rFont val="Yu Gothic UI Light"/>
            <family val="3"/>
            <charset val="128"/>
          </rPr>
          <t xml:space="preserve">
</t>
        </r>
        <r>
          <rPr>
            <b/>
            <sz val="11"/>
            <color rgb="FF000000"/>
            <rFont val="Yu Gothic UI Light"/>
            <family val="3"/>
            <charset val="128"/>
          </rPr>
          <t xml:space="preserve">
</t>
        </r>
        <r>
          <rPr>
            <sz val="11"/>
            <color rgb="FF000000"/>
            <rFont val="Yu Gothic UI Light"/>
            <family val="3"/>
            <charset val="128"/>
          </rPr>
          <t>輸出者の情報を「半角英数字」で入力してください。</t>
        </r>
        <r>
          <rPr>
            <sz val="11"/>
            <color rgb="FF000000"/>
            <rFont val="Yu Gothic UI Light"/>
            <family val="3"/>
            <charset val="128"/>
          </rPr>
          <t xml:space="preserve">
</t>
        </r>
        <r>
          <rPr>
            <sz val="11"/>
            <color rgb="FF000000"/>
            <rFont val="Yu Gothic UI Light"/>
            <family val="3"/>
            <charset val="128"/>
          </rPr>
          <t>「</t>
        </r>
        <r>
          <rPr>
            <sz val="11"/>
            <color rgb="FF000000"/>
            <rFont val="Yu Gothic UI Light"/>
            <family val="3"/>
            <charset val="128"/>
          </rPr>
          <t>Attention</t>
        </r>
        <r>
          <rPr>
            <sz val="11"/>
            <color rgb="FF000000"/>
            <rFont val="Yu Gothic UI Light"/>
            <family val="3"/>
            <charset val="128"/>
          </rPr>
          <t>」の項目に「担当者氏名」を入力し、「</t>
        </r>
        <r>
          <rPr>
            <sz val="11"/>
            <color rgb="FF000000"/>
            <rFont val="Yu Gothic UI Light"/>
            <family val="3"/>
            <charset val="128"/>
          </rPr>
          <t>Company Name</t>
        </r>
        <r>
          <rPr>
            <sz val="11"/>
            <color rgb="FF000000"/>
            <rFont val="Yu Gothic UI Light"/>
            <family val="3"/>
            <charset val="128"/>
          </rPr>
          <t>」の項目に「法人</t>
        </r>
        <r>
          <rPr>
            <sz val="11"/>
            <color rgb="FF000000"/>
            <rFont val="Yu Gothic UI Light"/>
            <family val="3"/>
            <charset val="128"/>
          </rPr>
          <t xml:space="preserve"> or </t>
        </r>
        <r>
          <rPr>
            <sz val="11"/>
            <color rgb="FF000000"/>
            <rFont val="Yu Gothic UI Light"/>
            <family val="3"/>
            <charset val="128"/>
          </rPr>
          <t>個人事業主名」を入力してください。法人</t>
        </r>
        <r>
          <rPr>
            <sz val="11"/>
            <color rgb="FF000000"/>
            <rFont val="Yu Gothic UI Light"/>
            <family val="3"/>
            <charset val="128"/>
          </rPr>
          <t xml:space="preserve"> or </t>
        </r>
        <r>
          <rPr>
            <sz val="11"/>
            <color rgb="FF000000"/>
            <rFont val="Yu Gothic UI Light"/>
            <family val="3"/>
            <charset val="128"/>
          </rPr>
          <t>個人事業主名でない場合は入力の必要はありません。</t>
        </r>
        <r>
          <rPr>
            <sz val="11"/>
            <color rgb="FF000000"/>
            <rFont val="Yu Gothic UI Light"/>
            <family val="3"/>
            <charset val="128"/>
          </rPr>
          <t xml:space="preserve">
</t>
        </r>
        <r>
          <rPr>
            <sz val="11"/>
            <color rgb="FF000000"/>
            <rFont val="Yu Gothic UI Light"/>
            <family val="3"/>
            <charset val="128"/>
          </rPr>
          <t>（例）</t>
        </r>
        <r>
          <rPr>
            <sz val="11"/>
            <color rgb="FF000000"/>
            <rFont val="Yu Gothic UI Light"/>
            <family val="3"/>
            <charset val="128"/>
          </rPr>
          <t xml:space="preserve">
</t>
        </r>
        <r>
          <rPr>
            <sz val="11"/>
            <color rgb="FF000000"/>
            <rFont val="Yu Gothic UI Light"/>
            <family val="3"/>
            <charset val="128"/>
          </rPr>
          <t>・</t>
        </r>
        <r>
          <rPr>
            <sz val="11"/>
            <color rgb="FF000000"/>
            <rFont val="Yu Gothic UI Light"/>
            <family val="3"/>
            <charset val="128"/>
          </rPr>
          <t>Attention</t>
        </r>
        <r>
          <rPr>
            <sz val="11"/>
            <color rgb="FF000000"/>
            <rFont val="Yu Gothic UI Light"/>
            <family val="3"/>
            <charset val="128"/>
          </rPr>
          <t>：</t>
        </r>
        <r>
          <rPr>
            <sz val="11"/>
            <color rgb="FF000000"/>
            <rFont val="Yu Gothic UI Light"/>
            <family val="3"/>
            <charset val="128"/>
          </rPr>
          <t xml:space="preserve">Ninja Taro 
</t>
        </r>
        <r>
          <rPr>
            <sz val="11"/>
            <color rgb="FF000000"/>
            <rFont val="Yu Gothic UI Light"/>
            <family val="3"/>
            <charset val="128"/>
          </rPr>
          <t>・</t>
        </r>
        <r>
          <rPr>
            <sz val="11"/>
            <color rgb="FF000000"/>
            <rFont val="Yu Gothic UI Light"/>
            <family val="3"/>
            <charset val="128"/>
          </rPr>
          <t>Compan Name</t>
        </r>
        <r>
          <rPr>
            <sz val="11"/>
            <color rgb="FF000000"/>
            <rFont val="Yu Gothic UI Light"/>
            <family val="3"/>
            <charset val="128"/>
          </rPr>
          <t>：</t>
        </r>
        <r>
          <rPr>
            <sz val="11"/>
            <color rgb="FF000000"/>
            <rFont val="Yu Gothic UI Light"/>
            <family val="3"/>
            <charset val="128"/>
          </rPr>
          <t xml:space="preserve">ninja-express.jp inc,
</t>
        </r>
        <r>
          <rPr>
            <sz val="11"/>
            <color rgb="FF000000"/>
            <rFont val="Yu Gothic UI Light"/>
            <family val="3"/>
            <charset val="128"/>
          </rPr>
          <t>・</t>
        </r>
        <r>
          <rPr>
            <sz val="11"/>
            <color rgb="FF000000"/>
            <rFont val="Yu Gothic UI Light"/>
            <family val="3"/>
            <charset val="128"/>
          </rPr>
          <t>Address</t>
        </r>
        <r>
          <rPr>
            <sz val="11"/>
            <color rgb="FF000000"/>
            <rFont val="Yu Gothic UI Light"/>
            <family val="3"/>
            <charset val="128"/>
          </rPr>
          <t>：</t>
        </r>
        <r>
          <rPr>
            <sz val="11"/>
            <color rgb="FF000000"/>
            <rFont val="Yu Gothic UI Light"/>
            <family val="3"/>
            <charset val="128"/>
          </rPr>
          <t xml:space="preserve">  1-2-3 Akebono
</t>
        </r>
        <r>
          <rPr>
            <sz val="11"/>
            <color rgb="FF000000"/>
            <rFont val="Yu Gothic UI Light"/>
            <family val="3"/>
            <charset val="128"/>
          </rPr>
          <t xml:space="preserve">                    Suginami-ku
</t>
        </r>
        <r>
          <rPr>
            <sz val="11"/>
            <color rgb="FF000000"/>
            <rFont val="Yu Gothic UI Light"/>
            <family val="3"/>
            <charset val="128"/>
          </rPr>
          <t xml:space="preserve">                    Tokyo
</t>
        </r>
        <r>
          <rPr>
            <sz val="11"/>
            <color rgb="FF000000"/>
            <rFont val="Yu Gothic UI Light"/>
            <family val="3"/>
            <charset val="128"/>
          </rPr>
          <t>　　　　　</t>
        </r>
        <r>
          <rPr>
            <sz val="11"/>
            <color rgb="FF000000"/>
            <rFont val="Yu Gothic UI Light"/>
            <family val="3"/>
            <charset val="128"/>
          </rPr>
          <t xml:space="preserve"> </t>
        </r>
        <r>
          <rPr>
            <b/>
            <sz val="11"/>
            <color rgb="FFFF0000"/>
            <rFont val="Yu Gothic UI Light"/>
            <family val="3"/>
            <charset val="128"/>
          </rPr>
          <t>0123456</t>
        </r>
        <r>
          <rPr>
            <b/>
            <sz val="11"/>
            <color rgb="FFFF0000"/>
            <rFont val="Yu Gothic UI Light"/>
            <family val="3"/>
            <charset val="128"/>
          </rPr>
          <t>（ハイフンは含まない）</t>
        </r>
        <r>
          <rPr>
            <sz val="11"/>
            <color rgb="FF000000"/>
            <rFont val="Yu Gothic UI Light"/>
            <family val="3"/>
            <charset val="128"/>
          </rPr>
          <t xml:space="preserve">
</t>
        </r>
        <r>
          <rPr>
            <sz val="11"/>
            <color rgb="FF000000"/>
            <rFont val="Yu Gothic UI Light"/>
            <family val="3"/>
            <charset val="128"/>
          </rPr>
          <t xml:space="preserve">                    JAPAN
</t>
        </r>
        <r>
          <rPr>
            <sz val="11"/>
            <color rgb="FF000000"/>
            <rFont val="Yu Gothic UI Light"/>
            <family val="3"/>
            <charset val="128"/>
          </rPr>
          <t>・</t>
        </r>
        <r>
          <rPr>
            <sz val="11"/>
            <color rgb="FF000000"/>
            <rFont val="Yu Gothic UI Light"/>
            <family val="3"/>
            <charset val="128"/>
          </rPr>
          <t>Tel</t>
        </r>
        <r>
          <rPr>
            <sz val="11"/>
            <color rgb="FF000000"/>
            <rFont val="Yu Gothic UI Light"/>
            <family val="3"/>
            <charset val="128"/>
          </rPr>
          <t>：</t>
        </r>
        <r>
          <rPr>
            <sz val="11"/>
            <color rgb="FF000000"/>
            <rFont val="Yu Gothic UI Light"/>
            <family val="3"/>
            <charset val="128"/>
          </rPr>
          <t>012-345-6789</t>
        </r>
      </text>
    </comment>
    <comment ref="B66" authorId="0" shapeId="0" xr:uid="{3B493351-665C-411E-852E-CA2BBD0D00FA}">
      <text>
        <r>
          <rPr>
            <b/>
            <sz val="14"/>
            <color rgb="FF000000"/>
            <rFont val="Yu Gothic UI Light"/>
            <family val="3"/>
            <charset val="128"/>
          </rPr>
          <t>■</t>
        </r>
        <r>
          <rPr>
            <b/>
            <sz val="14"/>
            <color rgb="FF000000"/>
            <rFont val="Yu Gothic UI Light"/>
            <family val="3"/>
            <charset val="128"/>
          </rPr>
          <t>SHIP TO</t>
        </r>
        <r>
          <rPr>
            <b/>
            <sz val="14"/>
            <color rgb="FF000000"/>
            <rFont val="Yu Gothic UI Light"/>
            <family val="3"/>
            <charset val="128"/>
          </rPr>
          <t>：</t>
        </r>
        <r>
          <rPr>
            <b/>
            <sz val="11"/>
            <color rgb="FF000000"/>
            <rFont val="Yu Gothic UI Light"/>
            <family val="3"/>
            <charset val="128"/>
          </rPr>
          <t xml:space="preserve">
</t>
        </r>
        <r>
          <rPr>
            <b/>
            <sz val="11"/>
            <color rgb="FF000000"/>
            <rFont val="Yu Gothic UI Light"/>
            <family val="3"/>
            <charset val="128"/>
          </rPr>
          <t xml:space="preserve">
</t>
        </r>
        <r>
          <rPr>
            <sz val="11"/>
            <color rgb="FF000000"/>
            <rFont val="Yu Gothic UI Light"/>
            <family val="3"/>
            <charset val="128"/>
          </rPr>
          <t>お届け先の情報を「半角英数字」で入力してください。</t>
        </r>
        <r>
          <rPr>
            <sz val="11"/>
            <color rgb="FF000000"/>
            <rFont val="Yu Gothic UI Light"/>
            <family val="3"/>
            <charset val="128"/>
          </rPr>
          <t xml:space="preserve">
</t>
        </r>
        <r>
          <rPr>
            <sz val="11"/>
            <color rgb="FF000000"/>
            <rFont val="Yu Gothic UI Light"/>
            <family val="3"/>
            <charset val="128"/>
          </rPr>
          <t>「</t>
        </r>
        <r>
          <rPr>
            <sz val="11"/>
            <color rgb="FF000000"/>
            <rFont val="Yu Gothic UI Light"/>
            <family val="3"/>
            <charset val="128"/>
          </rPr>
          <t>Attention</t>
        </r>
        <r>
          <rPr>
            <sz val="11"/>
            <color rgb="FF000000"/>
            <rFont val="Yu Gothic UI Light"/>
            <family val="3"/>
            <charset val="128"/>
          </rPr>
          <t>」の項目に「担当者氏名」を入力し、「</t>
        </r>
        <r>
          <rPr>
            <sz val="11"/>
            <color rgb="FF000000"/>
            <rFont val="Yu Gothic UI Light"/>
            <family val="3"/>
            <charset val="128"/>
          </rPr>
          <t>Company Name</t>
        </r>
        <r>
          <rPr>
            <sz val="11"/>
            <color rgb="FF000000"/>
            <rFont val="Yu Gothic UI Light"/>
            <family val="3"/>
            <charset val="128"/>
          </rPr>
          <t>」の項目に「法人</t>
        </r>
        <r>
          <rPr>
            <sz val="11"/>
            <color rgb="FF000000"/>
            <rFont val="Yu Gothic UI Light"/>
            <family val="3"/>
            <charset val="128"/>
          </rPr>
          <t xml:space="preserve"> or </t>
        </r>
        <r>
          <rPr>
            <sz val="11"/>
            <color rgb="FF000000"/>
            <rFont val="Yu Gothic UI Light"/>
            <family val="3"/>
            <charset val="128"/>
          </rPr>
          <t>個人事業主名」を入力してください。法人</t>
        </r>
        <r>
          <rPr>
            <sz val="11"/>
            <color rgb="FF000000"/>
            <rFont val="Yu Gothic UI Light"/>
            <family val="3"/>
            <charset val="128"/>
          </rPr>
          <t xml:space="preserve"> or </t>
        </r>
        <r>
          <rPr>
            <sz val="11"/>
            <color rgb="FF000000"/>
            <rFont val="Yu Gothic UI Light"/>
            <family val="3"/>
            <charset val="128"/>
          </rPr>
          <t>個人事業主名でない場合は入力の必要はありません。</t>
        </r>
        <r>
          <rPr>
            <sz val="11"/>
            <color rgb="FF000000"/>
            <rFont val="Yu Gothic UI Light"/>
            <family val="3"/>
            <charset val="128"/>
          </rPr>
          <t xml:space="preserve">
</t>
        </r>
        <r>
          <rPr>
            <sz val="11"/>
            <color rgb="FF000000"/>
            <rFont val="Yu Gothic UI Light"/>
            <family val="3"/>
            <charset val="128"/>
          </rPr>
          <t>（例）</t>
        </r>
        <r>
          <rPr>
            <sz val="11"/>
            <color rgb="FF000000"/>
            <rFont val="Yu Gothic UI Light"/>
            <family val="3"/>
            <charset val="128"/>
          </rPr>
          <t xml:space="preserve">
</t>
        </r>
        <r>
          <rPr>
            <sz val="11"/>
            <color rgb="FF000000"/>
            <rFont val="Yu Gothic UI Light"/>
            <family val="3"/>
            <charset val="128"/>
          </rPr>
          <t>・</t>
        </r>
        <r>
          <rPr>
            <sz val="11"/>
            <color rgb="FF000000"/>
            <rFont val="Yu Gothic UI Light"/>
            <family val="3"/>
            <charset val="128"/>
          </rPr>
          <t>Attention</t>
        </r>
        <r>
          <rPr>
            <sz val="11"/>
            <color rgb="FF000000"/>
            <rFont val="Yu Gothic UI Light"/>
            <family val="3"/>
            <charset val="128"/>
          </rPr>
          <t>：</t>
        </r>
        <r>
          <rPr>
            <sz val="11"/>
            <color rgb="FF000000"/>
            <rFont val="Yu Gothic UI Light"/>
            <family val="3"/>
            <charset val="128"/>
          </rPr>
          <t xml:space="preserve">Ninja Taro 
</t>
        </r>
        <r>
          <rPr>
            <sz val="11"/>
            <color rgb="FF000000"/>
            <rFont val="Yu Gothic UI Light"/>
            <family val="3"/>
            <charset val="128"/>
          </rPr>
          <t>・</t>
        </r>
        <r>
          <rPr>
            <sz val="11"/>
            <color rgb="FF000000"/>
            <rFont val="Yu Gothic UI Light"/>
            <family val="3"/>
            <charset val="128"/>
          </rPr>
          <t>Compan Name</t>
        </r>
        <r>
          <rPr>
            <sz val="11"/>
            <color rgb="FF000000"/>
            <rFont val="Yu Gothic UI Light"/>
            <family val="3"/>
            <charset val="128"/>
          </rPr>
          <t>：</t>
        </r>
        <r>
          <rPr>
            <sz val="11"/>
            <color rgb="FF000000"/>
            <rFont val="Yu Gothic UI Light"/>
            <family val="3"/>
            <charset val="128"/>
          </rPr>
          <t xml:space="preserve">ninja-express.jp inc,
</t>
        </r>
        <r>
          <rPr>
            <sz val="11"/>
            <color rgb="FF000000"/>
            <rFont val="Yu Gothic UI Light"/>
            <family val="3"/>
            <charset val="128"/>
          </rPr>
          <t>・</t>
        </r>
        <r>
          <rPr>
            <sz val="11"/>
            <color rgb="FF000000"/>
            <rFont val="Yu Gothic UI Light"/>
            <family val="3"/>
            <charset val="128"/>
          </rPr>
          <t>Address</t>
        </r>
        <r>
          <rPr>
            <sz val="11"/>
            <color rgb="FF000000"/>
            <rFont val="Yu Gothic UI Light"/>
            <family val="3"/>
            <charset val="128"/>
          </rPr>
          <t>：</t>
        </r>
        <r>
          <rPr>
            <sz val="11"/>
            <color rgb="FF000000"/>
            <rFont val="Yu Gothic UI Light"/>
            <family val="3"/>
            <charset val="128"/>
          </rPr>
          <t xml:space="preserve">  1-2-3 Akebono
</t>
        </r>
        <r>
          <rPr>
            <sz val="11"/>
            <color rgb="FF000000"/>
            <rFont val="Yu Gothic UI Light"/>
            <family val="3"/>
            <charset val="128"/>
          </rPr>
          <t xml:space="preserve">                    Suginami-ku
</t>
        </r>
        <r>
          <rPr>
            <sz val="11"/>
            <color rgb="FF000000"/>
            <rFont val="Yu Gothic UI Light"/>
            <family val="3"/>
            <charset val="128"/>
          </rPr>
          <t xml:space="preserve">                    Tokyo
</t>
        </r>
        <r>
          <rPr>
            <sz val="11"/>
            <color rgb="FF000000"/>
            <rFont val="Yu Gothic UI Light"/>
            <family val="3"/>
            <charset val="128"/>
          </rPr>
          <t xml:space="preserve">                    </t>
        </r>
        <r>
          <rPr>
            <b/>
            <sz val="11"/>
            <color rgb="FFFF0000"/>
            <rFont val="Yu Gothic UI Light"/>
            <family val="3"/>
            <charset val="128"/>
          </rPr>
          <t>0123456</t>
        </r>
        <r>
          <rPr>
            <b/>
            <sz val="11"/>
            <color rgb="FFFF0000"/>
            <rFont val="Yu Gothic UI Light"/>
            <family val="3"/>
            <charset val="128"/>
          </rPr>
          <t>（ハイフンは含まない）</t>
        </r>
        <r>
          <rPr>
            <sz val="11"/>
            <color rgb="FF000000"/>
            <rFont val="Yu Gothic UI Light"/>
            <family val="3"/>
            <charset val="128"/>
          </rPr>
          <t xml:space="preserve">
</t>
        </r>
        <r>
          <rPr>
            <sz val="11"/>
            <color rgb="FF000000"/>
            <rFont val="Yu Gothic UI Light"/>
            <family val="3"/>
            <charset val="128"/>
          </rPr>
          <t xml:space="preserve">                    JAPAN
</t>
        </r>
        <r>
          <rPr>
            <sz val="11"/>
            <color rgb="FF000000"/>
            <rFont val="Yu Gothic UI Light"/>
            <family val="3"/>
            <charset val="128"/>
          </rPr>
          <t>・</t>
        </r>
        <r>
          <rPr>
            <sz val="11"/>
            <color rgb="FF000000"/>
            <rFont val="Yu Gothic UI Light"/>
            <family val="3"/>
            <charset val="128"/>
          </rPr>
          <t>Tel</t>
        </r>
        <r>
          <rPr>
            <sz val="11"/>
            <color rgb="FF000000"/>
            <rFont val="Yu Gothic UI Light"/>
            <family val="3"/>
            <charset val="128"/>
          </rPr>
          <t>：</t>
        </r>
        <r>
          <rPr>
            <sz val="11"/>
            <color rgb="FF000000"/>
            <rFont val="Yu Gothic UI Light"/>
            <family val="3"/>
            <charset val="128"/>
          </rPr>
          <t>012-345-6789</t>
        </r>
      </text>
    </comment>
    <comment ref="K66" authorId="0" shapeId="0" xr:uid="{4D2D9045-750E-4C94-A57A-F8A5B51EC402}">
      <text>
        <r>
          <rPr>
            <b/>
            <sz val="14"/>
            <color rgb="FF000000"/>
            <rFont val="Yu Gothic UI Light"/>
            <family val="3"/>
            <charset val="128"/>
          </rPr>
          <t>■</t>
        </r>
        <r>
          <rPr>
            <b/>
            <sz val="14"/>
            <color rgb="FF000000"/>
            <rFont val="Yu Gothic UI Light"/>
            <family val="3"/>
            <charset val="128"/>
          </rPr>
          <t>IMPORTER</t>
        </r>
        <r>
          <rPr>
            <b/>
            <sz val="14"/>
            <color rgb="FF000000"/>
            <rFont val="Yu Gothic UI Light"/>
            <family val="3"/>
            <charset val="128"/>
          </rPr>
          <t>：</t>
        </r>
        <r>
          <rPr>
            <b/>
            <sz val="11"/>
            <color rgb="FF000000"/>
            <rFont val="Yu Gothic UI Light"/>
            <family val="3"/>
            <charset val="128"/>
          </rPr>
          <t xml:space="preserve">
</t>
        </r>
        <r>
          <rPr>
            <b/>
            <sz val="11"/>
            <color rgb="FF000000"/>
            <rFont val="Yu Gothic UI Light"/>
            <family val="3"/>
            <charset val="128"/>
          </rPr>
          <t xml:space="preserve">
</t>
        </r>
        <r>
          <rPr>
            <sz val="11"/>
            <color rgb="FF000000"/>
            <rFont val="Yu Gothic UI Light"/>
            <family val="3"/>
            <charset val="128"/>
          </rPr>
          <t>輸入者の情報を「半角英数字」で入力してください。</t>
        </r>
        <r>
          <rPr>
            <sz val="11"/>
            <color rgb="FF000000"/>
            <rFont val="Yu Gothic UI Light"/>
            <family val="3"/>
            <charset val="128"/>
          </rPr>
          <t xml:space="preserve">
</t>
        </r>
        <r>
          <rPr>
            <sz val="11"/>
            <color rgb="FF000000"/>
            <rFont val="Yu Gothic UI Light"/>
            <family val="3"/>
            <charset val="128"/>
          </rPr>
          <t>「</t>
        </r>
        <r>
          <rPr>
            <sz val="11"/>
            <color rgb="FF000000"/>
            <rFont val="Yu Gothic UI Light"/>
            <family val="3"/>
            <charset val="128"/>
          </rPr>
          <t>Attention</t>
        </r>
        <r>
          <rPr>
            <sz val="11"/>
            <color rgb="FF000000"/>
            <rFont val="Yu Gothic UI Light"/>
            <family val="3"/>
            <charset val="128"/>
          </rPr>
          <t>」の項目に「担当者氏名」を入力し、「</t>
        </r>
        <r>
          <rPr>
            <sz val="11"/>
            <color rgb="FF000000"/>
            <rFont val="Yu Gothic UI Light"/>
            <family val="3"/>
            <charset val="128"/>
          </rPr>
          <t>Company Name</t>
        </r>
        <r>
          <rPr>
            <sz val="11"/>
            <color rgb="FF000000"/>
            <rFont val="Yu Gothic UI Light"/>
            <family val="3"/>
            <charset val="128"/>
          </rPr>
          <t>」の項目に「法人</t>
        </r>
        <r>
          <rPr>
            <sz val="11"/>
            <color rgb="FF000000"/>
            <rFont val="Yu Gothic UI Light"/>
            <family val="3"/>
            <charset val="128"/>
          </rPr>
          <t xml:space="preserve"> or </t>
        </r>
        <r>
          <rPr>
            <sz val="11"/>
            <color rgb="FF000000"/>
            <rFont val="Yu Gothic UI Light"/>
            <family val="3"/>
            <charset val="128"/>
          </rPr>
          <t>個人事業主名」を入力してください。法人</t>
        </r>
        <r>
          <rPr>
            <sz val="11"/>
            <color rgb="FF000000"/>
            <rFont val="Yu Gothic UI Light"/>
            <family val="3"/>
            <charset val="128"/>
          </rPr>
          <t xml:space="preserve"> or </t>
        </r>
        <r>
          <rPr>
            <sz val="11"/>
            <color rgb="FF000000"/>
            <rFont val="Yu Gothic UI Light"/>
            <family val="3"/>
            <charset val="128"/>
          </rPr>
          <t>個人事業主名でない場合は入力の必要はありません。</t>
        </r>
        <r>
          <rPr>
            <sz val="11"/>
            <color rgb="FF000000"/>
            <rFont val="Yu Gothic UI Light"/>
            <family val="3"/>
            <charset val="128"/>
          </rPr>
          <t xml:space="preserve">
</t>
        </r>
        <r>
          <rPr>
            <sz val="11"/>
            <color rgb="FF000000"/>
            <rFont val="Yu Gothic UI Light"/>
            <family val="3"/>
            <charset val="128"/>
          </rPr>
          <t>（例）</t>
        </r>
        <r>
          <rPr>
            <sz val="11"/>
            <color rgb="FF000000"/>
            <rFont val="Yu Gothic UI Light"/>
            <family val="3"/>
            <charset val="128"/>
          </rPr>
          <t xml:space="preserve">
</t>
        </r>
        <r>
          <rPr>
            <sz val="11"/>
            <color rgb="FF000000"/>
            <rFont val="Yu Gothic UI Light"/>
            <family val="3"/>
            <charset val="128"/>
          </rPr>
          <t>・</t>
        </r>
        <r>
          <rPr>
            <sz val="11"/>
            <color rgb="FF000000"/>
            <rFont val="Yu Gothic UI Light"/>
            <family val="3"/>
            <charset val="128"/>
          </rPr>
          <t>Attention</t>
        </r>
        <r>
          <rPr>
            <sz val="11"/>
            <color rgb="FF000000"/>
            <rFont val="Yu Gothic UI Light"/>
            <family val="3"/>
            <charset val="128"/>
          </rPr>
          <t>：</t>
        </r>
        <r>
          <rPr>
            <sz val="11"/>
            <color rgb="FF000000"/>
            <rFont val="Yu Gothic UI Light"/>
            <family val="3"/>
            <charset val="128"/>
          </rPr>
          <t xml:space="preserve">Ninja Taro 
</t>
        </r>
        <r>
          <rPr>
            <sz val="11"/>
            <color rgb="FF000000"/>
            <rFont val="Yu Gothic UI Light"/>
            <family val="3"/>
            <charset val="128"/>
          </rPr>
          <t>・</t>
        </r>
        <r>
          <rPr>
            <sz val="11"/>
            <color rgb="FF000000"/>
            <rFont val="Yu Gothic UI Light"/>
            <family val="3"/>
            <charset val="128"/>
          </rPr>
          <t>Compan Name</t>
        </r>
        <r>
          <rPr>
            <sz val="11"/>
            <color rgb="FF000000"/>
            <rFont val="Yu Gothic UI Light"/>
            <family val="3"/>
            <charset val="128"/>
          </rPr>
          <t>：</t>
        </r>
        <r>
          <rPr>
            <sz val="11"/>
            <color rgb="FF000000"/>
            <rFont val="Yu Gothic UI Light"/>
            <family val="3"/>
            <charset val="128"/>
          </rPr>
          <t xml:space="preserve">ninja-express.jp inc,
</t>
        </r>
        <r>
          <rPr>
            <sz val="11"/>
            <color rgb="FF000000"/>
            <rFont val="Yu Gothic UI Light"/>
            <family val="3"/>
            <charset val="128"/>
          </rPr>
          <t>・</t>
        </r>
        <r>
          <rPr>
            <sz val="11"/>
            <color rgb="FF000000"/>
            <rFont val="Yu Gothic UI Light"/>
            <family val="3"/>
            <charset val="128"/>
          </rPr>
          <t>Address</t>
        </r>
        <r>
          <rPr>
            <sz val="11"/>
            <color rgb="FF000000"/>
            <rFont val="Yu Gothic UI Light"/>
            <family val="3"/>
            <charset val="128"/>
          </rPr>
          <t>：</t>
        </r>
        <r>
          <rPr>
            <sz val="11"/>
            <color rgb="FF000000"/>
            <rFont val="Yu Gothic UI Light"/>
            <family val="3"/>
            <charset val="128"/>
          </rPr>
          <t xml:space="preserve">  1-2-3 Akebono
</t>
        </r>
        <r>
          <rPr>
            <sz val="11"/>
            <color rgb="FF000000"/>
            <rFont val="Yu Gothic UI Light"/>
            <family val="3"/>
            <charset val="128"/>
          </rPr>
          <t xml:space="preserve">                    Suginami-ku
</t>
        </r>
        <r>
          <rPr>
            <sz val="11"/>
            <color rgb="FF000000"/>
            <rFont val="Yu Gothic UI Light"/>
            <family val="3"/>
            <charset val="128"/>
          </rPr>
          <t xml:space="preserve">                    Tokyo
</t>
        </r>
        <r>
          <rPr>
            <sz val="11"/>
            <color rgb="FF000000"/>
            <rFont val="Yu Gothic UI Light"/>
            <family val="3"/>
            <charset val="128"/>
          </rPr>
          <t xml:space="preserve">                    </t>
        </r>
        <r>
          <rPr>
            <b/>
            <sz val="11"/>
            <color rgb="FFFF0000"/>
            <rFont val="Yu Gothic UI Light"/>
            <family val="3"/>
            <charset val="128"/>
          </rPr>
          <t>0123456</t>
        </r>
        <r>
          <rPr>
            <b/>
            <sz val="11"/>
            <color rgb="FFFF0000"/>
            <rFont val="Yu Gothic UI Light"/>
            <family val="3"/>
            <charset val="128"/>
          </rPr>
          <t>（ハイフンは含まない）</t>
        </r>
        <r>
          <rPr>
            <sz val="11"/>
            <color rgb="FF000000"/>
            <rFont val="Yu Gothic UI Light"/>
            <family val="3"/>
            <charset val="128"/>
          </rPr>
          <t xml:space="preserve">
</t>
        </r>
        <r>
          <rPr>
            <sz val="11"/>
            <color rgb="FF000000"/>
            <rFont val="Yu Gothic UI Light"/>
            <family val="3"/>
            <charset val="128"/>
          </rPr>
          <t xml:space="preserve">                    JAPAN
</t>
        </r>
        <r>
          <rPr>
            <sz val="11"/>
            <color rgb="FF000000"/>
            <rFont val="Yu Gothic UI Light"/>
            <family val="3"/>
            <charset val="128"/>
          </rPr>
          <t>・</t>
        </r>
        <r>
          <rPr>
            <sz val="11"/>
            <color rgb="FF000000"/>
            <rFont val="Yu Gothic UI Light"/>
            <family val="3"/>
            <charset val="128"/>
          </rPr>
          <t>Tel</t>
        </r>
        <r>
          <rPr>
            <sz val="11"/>
            <color rgb="FF000000"/>
            <rFont val="Yu Gothic UI Light"/>
            <family val="3"/>
            <charset val="128"/>
          </rPr>
          <t>：</t>
        </r>
        <r>
          <rPr>
            <sz val="11"/>
            <color rgb="FF000000"/>
            <rFont val="Yu Gothic UI Light"/>
            <family val="3"/>
            <charset val="128"/>
          </rPr>
          <t>012-345-6789</t>
        </r>
      </text>
    </comment>
    <comment ref="D79" authorId="0" shapeId="0" xr:uid="{8F6FFF90-598A-4900-920C-C39A44C897DD}">
      <text>
        <r>
          <rPr>
            <b/>
            <sz val="14"/>
            <color rgb="FF000000"/>
            <rFont val="Yu Gothic UI Light"/>
            <family val="3"/>
            <charset val="128"/>
          </rPr>
          <t>■</t>
        </r>
        <r>
          <rPr>
            <b/>
            <sz val="14"/>
            <color rgb="FF000000"/>
            <rFont val="Yu Gothic UI Light"/>
            <family val="3"/>
            <charset val="128"/>
          </rPr>
          <t>FULL DESCRIPTION OF GOODS Item Name :</t>
        </r>
        <r>
          <rPr>
            <sz val="11"/>
            <color rgb="FF000000"/>
            <rFont val="Yu Gothic UI Light"/>
            <family val="3"/>
            <charset val="128"/>
          </rPr>
          <t xml:space="preserve">
</t>
        </r>
        <r>
          <rPr>
            <sz val="11"/>
            <color rgb="FF000000"/>
            <rFont val="Yu Gothic UI Light"/>
            <family val="3"/>
            <charset val="128"/>
          </rPr>
          <t xml:space="preserve">
</t>
        </r>
        <r>
          <rPr>
            <sz val="11"/>
            <color rgb="FF000000"/>
            <rFont val="Yu Gothic UI Light"/>
            <family val="3"/>
            <charset val="128"/>
          </rPr>
          <t>お届けするお荷物の「商品名」を「半角英数字」で入力してください。</t>
        </r>
        <r>
          <rPr>
            <sz val="11"/>
            <color rgb="FF000000"/>
            <rFont val="Yu Gothic UI Light"/>
            <family val="3"/>
            <charset val="128"/>
          </rPr>
          <t xml:space="preserve">
</t>
        </r>
        <r>
          <rPr>
            <sz val="11"/>
            <color rgb="FF000000"/>
            <rFont val="Yu Gothic UI Light"/>
            <family val="3"/>
            <charset val="128"/>
          </rPr>
          <t xml:space="preserve">
</t>
        </r>
        <r>
          <rPr>
            <sz val="11"/>
            <color rgb="FF000000"/>
            <rFont val="Yu Gothic UI Light"/>
            <family val="3"/>
            <charset val="128"/>
          </rPr>
          <t>（例）</t>
        </r>
        <r>
          <rPr>
            <sz val="11"/>
            <color rgb="FF000000"/>
            <rFont val="Yu Gothic UI Light"/>
            <family val="3"/>
            <charset val="128"/>
          </rPr>
          <t>iphone 7</t>
        </r>
        <r>
          <rPr>
            <sz val="11"/>
            <color rgb="FF000000"/>
            <rFont val="Yu Gothic UI Light"/>
            <family val="3"/>
            <charset val="128"/>
          </rPr>
          <t>の場合</t>
        </r>
        <r>
          <rPr>
            <sz val="11"/>
            <color rgb="FF000000"/>
            <rFont val="Yu Gothic UI Light"/>
            <family val="3"/>
            <charset val="128"/>
          </rPr>
          <t xml:space="preserve">
</t>
        </r>
        <r>
          <rPr>
            <sz val="11"/>
            <color rgb="FF000000"/>
            <rFont val="Yu Gothic UI Light"/>
            <family val="3"/>
            <charset val="128"/>
          </rPr>
          <t>Apple iPhone 7 128 GB</t>
        </r>
        <r>
          <rPr>
            <sz val="11"/>
            <color rgb="FF000000"/>
            <rFont val="ＭＳ Ｐゴシック"/>
            <family val="2"/>
            <charset val="128"/>
          </rPr>
          <t xml:space="preserve">
</t>
        </r>
      </text>
    </comment>
    <comment ref="J79" authorId="0" shapeId="0" xr:uid="{5D9FE574-1A1E-4393-AC41-9CFEBCABF18A}">
      <text>
        <r>
          <rPr>
            <b/>
            <sz val="14"/>
            <color rgb="FF000000"/>
            <rFont val="Yu Gothic UI Light"/>
            <family val="3"/>
            <charset val="128"/>
          </rPr>
          <t>■</t>
        </r>
        <r>
          <rPr>
            <b/>
            <sz val="14"/>
            <color rgb="FF000000"/>
            <rFont val="Yu Gothic UI Light"/>
            <family val="3"/>
            <charset val="128"/>
          </rPr>
          <t>Product Name :</t>
        </r>
        <r>
          <rPr>
            <sz val="11"/>
            <color rgb="FF000000"/>
            <rFont val="Yu Gothic UI Light"/>
            <family val="3"/>
            <charset val="128"/>
          </rPr>
          <t xml:space="preserve">
</t>
        </r>
        <r>
          <rPr>
            <sz val="11"/>
            <color rgb="FF000000"/>
            <rFont val="Yu Gothic UI Light"/>
            <family val="3"/>
            <charset val="128"/>
          </rPr>
          <t xml:space="preserve">
</t>
        </r>
        <r>
          <rPr>
            <sz val="11"/>
            <color rgb="FF000000"/>
            <rFont val="Yu Gothic UI Light"/>
            <family val="3"/>
            <charset val="128"/>
          </rPr>
          <t>お届けする商品を説明する名称</t>
        </r>
        <r>
          <rPr>
            <sz val="11"/>
            <color rgb="FF000000"/>
            <rFont val="Yu Gothic UI Light"/>
            <family val="3"/>
            <charset val="128"/>
          </rPr>
          <t>=</t>
        </r>
        <r>
          <rPr>
            <sz val="11"/>
            <color rgb="FF000000"/>
            <rFont val="Yu Gothic UI Light"/>
            <family val="3"/>
            <charset val="128"/>
          </rPr>
          <t>「品目名」を「半角英数字」で入力してください。</t>
        </r>
        <r>
          <rPr>
            <sz val="11"/>
            <color rgb="FF000000"/>
            <rFont val="Yu Gothic UI Light"/>
            <family val="3"/>
            <charset val="128"/>
          </rPr>
          <t xml:space="preserve">
</t>
        </r>
        <r>
          <rPr>
            <sz val="11"/>
            <color rgb="FF000000"/>
            <rFont val="Yu Gothic UI Light"/>
            <family val="3"/>
            <charset val="128"/>
          </rPr>
          <t xml:space="preserve">
</t>
        </r>
        <r>
          <rPr>
            <sz val="11"/>
            <color rgb="FF000000"/>
            <rFont val="Yu Gothic UI Light"/>
            <family val="3"/>
            <charset val="128"/>
          </rPr>
          <t>（例）</t>
        </r>
        <r>
          <rPr>
            <sz val="11"/>
            <color rgb="FF000000"/>
            <rFont val="Yu Gothic UI Light"/>
            <family val="3"/>
            <charset val="128"/>
          </rPr>
          <t>iphone 7</t>
        </r>
        <r>
          <rPr>
            <sz val="11"/>
            <color rgb="FF000000"/>
            <rFont val="Yu Gothic UI Light"/>
            <family val="3"/>
            <charset val="128"/>
          </rPr>
          <t>の場合</t>
        </r>
        <r>
          <rPr>
            <sz val="11"/>
            <color rgb="FF000000"/>
            <rFont val="Yu Gothic UI Light"/>
            <family val="3"/>
            <charset val="128"/>
          </rPr>
          <t xml:space="preserve">
</t>
        </r>
        <r>
          <rPr>
            <sz val="11"/>
            <color rgb="FF000000"/>
            <rFont val="Yu Gothic UI Light"/>
            <family val="3"/>
            <charset val="128"/>
          </rPr>
          <t>商品名は「</t>
        </r>
        <r>
          <rPr>
            <sz val="11"/>
            <color rgb="FF000000"/>
            <rFont val="Yu Gothic UI Light"/>
            <family val="3"/>
            <charset val="128"/>
          </rPr>
          <t>iPhone</t>
        </r>
        <r>
          <rPr>
            <sz val="11"/>
            <color rgb="FF000000"/>
            <rFont val="Yu Gothic UI Light"/>
            <family val="3"/>
            <charset val="128"/>
          </rPr>
          <t>」ですが、品目名は「</t>
        </r>
        <r>
          <rPr>
            <sz val="11"/>
            <color rgb="FF000000"/>
            <rFont val="Yu Gothic UI Light"/>
            <family val="3"/>
            <charset val="128"/>
          </rPr>
          <t>Mobile Phone</t>
        </r>
        <r>
          <rPr>
            <sz val="11"/>
            <color rgb="FF000000"/>
            <rFont val="Yu Gothic UI Light"/>
            <family val="3"/>
            <charset val="128"/>
          </rPr>
          <t>」となります。</t>
        </r>
        <r>
          <rPr>
            <sz val="11"/>
            <color rgb="FF000000"/>
            <rFont val="ＭＳ Ｐゴシック"/>
            <family val="2"/>
            <charset val="128"/>
          </rPr>
          <t xml:space="preserve">
</t>
        </r>
      </text>
    </comment>
    <comment ref="N79" authorId="0" shapeId="0" xr:uid="{FC07D774-6825-4163-9A1D-56E9810A864E}">
      <text>
        <r>
          <rPr>
            <b/>
            <sz val="14"/>
            <color rgb="FF000000"/>
            <rFont val="Yu Gothic UI Light"/>
            <family val="3"/>
            <charset val="128"/>
          </rPr>
          <t>■</t>
        </r>
        <r>
          <rPr>
            <b/>
            <sz val="14"/>
            <color rgb="FF000000"/>
            <rFont val="Yu Gothic UI Light"/>
            <family val="3"/>
            <charset val="128"/>
          </rPr>
          <t xml:space="preserve">Country of Origin : </t>
        </r>
        <r>
          <rPr>
            <sz val="11"/>
            <color rgb="FF000000"/>
            <rFont val="Yu Gothic UI Light"/>
            <family val="3"/>
            <charset val="128"/>
          </rPr>
          <t xml:space="preserve">
</t>
        </r>
        <r>
          <rPr>
            <sz val="11"/>
            <color rgb="FF000000"/>
            <rFont val="Yu Gothic UI Light"/>
            <family val="3"/>
            <charset val="128"/>
          </rPr>
          <t xml:space="preserve">
</t>
        </r>
        <r>
          <rPr>
            <sz val="11"/>
            <color rgb="FF000000"/>
            <rFont val="Yu Gothic UI Light"/>
            <family val="3"/>
            <charset val="128"/>
          </rPr>
          <t>「原産国」を「半角」で入力してください。</t>
        </r>
        <r>
          <rPr>
            <sz val="11"/>
            <color rgb="FF000000"/>
            <rFont val="Yu Gothic UI Light"/>
            <family val="3"/>
            <charset val="128"/>
          </rPr>
          <t xml:space="preserve">
</t>
        </r>
        <r>
          <rPr>
            <sz val="11"/>
            <color rgb="FF000000"/>
            <rFont val="Yu Gothic UI Light"/>
            <family val="3"/>
            <charset val="128"/>
          </rPr>
          <t>（例）原産国が「中国」の場合</t>
        </r>
        <r>
          <rPr>
            <sz val="11"/>
            <color rgb="FF000000"/>
            <rFont val="Yu Gothic UI Light"/>
            <family val="3"/>
            <charset val="128"/>
          </rPr>
          <t xml:space="preserve">
</t>
        </r>
        <r>
          <rPr>
            <sz val="11"/>
            <color rgb="FF000000"/>
            <rFont val="Yu Gothic UI Light"/>
            <family val="3"/>
            <charset val="128"/>
          </rPr>
          <t>China</t>
        </r>
      </text>
    </comment>
    <comment ref="O79" authorId="0" shapeId="0" xr:uid="{788426BF-8157-4D0B-BE33-0065E3F83FFD}">
      <text>
        <r>
          <rPr>
            <b/>
            <sz val="14"/>
            <color rgb="FF000000"/>
            <rFont val="Yu Gothic UI Light"/>
            <family val="3"/>
            <charset val="128"/>
          </rPr>
          <t>■</t>
        </r>
        <r>
          <rPr>
            <b/>
            <sz val="14"/>
            <color rgb="FF000000"/>
            <rFont val="Yu Gothic UI Light"/>
            <family val="3"/>
            <charset val="128"/>
          </rPr>
          <t>Qty :</t>
        </r>
        <r>
          <rPr>
            <sz val="11"/>
            <color rgb="FF000000"/>
            <rFont val="Yu Gothic UI Light"/>
            <family val="3"/>
            <charset val="128"/>
          </rPr>
          <t xml:space="preserve">
</t>
        </r>
        <r>
          <rPr>
            <sz val="11"/>
            <color rgb="FF000000"/>
            <rFont val="Yu Gothic UI Light"/>
            <family val="3"/>
            <charset val="128"/>
          </rPr>
          <t xml:space="preserve">
</t>
        </r>
        <r>
          <rPr>
            <sz val="11"/>
            <color rgb="FF000000"/>
            <rFont val="Yu Gothic UI Light"/>
            <family val="3"/>
            <charset val="128"/>
          </rPr>
          <t>「数量」を「半角」で入力してください。</t>
        </r>
        <r>
          <rPr>
            <sz val="11"/>
            <color rgb="FF000000"/>
            <rFont val="Yu Gothic UI Light"/>
            <family val="3"/>
            <charset val="128"/>
          </rPr>
          <t xml:space="preserve">
</t>
        </r>
      </text>
    </comment>
    <comment ref="P79" authorId="0" shapeId="0" xr:uid="{7082640B-2150-488A-BB0C-6BCACF2D5AF7}">
      <text>
        <r>
          <rPr>
            <b/>
            <sz val="14"/>
            <color rgb="FF000000"/>
            <rFont val="Yu Gothic UI Light"/>
            <family val="3"/>
            <charset val="128"/>
          </rPr>
          <t>■</t>
        </r>
        <r>
          <rPr>
            <b/>
            <sz val="14"/>
            <color rgb="FF000000"/>
            <rFont val="Yu Gothic UI Light"/>
            <family val="3"/>
            <charset val="128"/>
          </rPr>
          <t xml:space="preserve">Unit Value Currency US Dollar : </t>
        </r>
        <r>
          <rPr>
            <sz val="11"/>
            <color rgb="FF000000"/>
            <rFont val="Yu Gothic UI Light"/>
            <family val="3"/>
            <charset val="128"/>
          </rPr>
          <t xml:space="preserve">
</t>
        </r>
        <r>
          <rPr>
            <sz val="11"/>
            <color rgb="FF000000"/>
            <rFont val="Yu Gothic UI Light"/>
            <family val="3"/>
            <charset val="128"/>
          </rPr>
          <t xml:space="preserve">
</t>
        </r>
        <r>
          <rPr>
            <sz val="11"/>
            <color rgb="FF000000"/>
            <rFont val="Yu Gothic UI Light"/>
            <family val="3"/>
            <charset val="128"/>
          </rPr>
          <t>お届けする商品「</t>
        </r>
        <r>
          <rPr>
            <sz val="11"/>
            <color rgb="FF000000"/>
            <rFont val="Yu Gothic UI Light"/>
            <family val="3"/>
            <charset val="128"/>
          </rPr>
          <t>1</t>
        </r>
        <r>
          <rPr>
            <sz val="11"/>
            <color rgb="FF000000"/>
            <rFont val="Yu Gothic UI Light"/>
            <family val="3"/>
            <charset val="128"/>
          </rPr>
          <t>個」の「申告額」を「半角」で入力してください（</t>
        </r>
        <r>
          <rPr>
            <sz val="11"/>
            <color rgb="FF000000"/>
            <rFont val="Yu Gothic UI Light"/>
            <family val="3"/>
            <charset val="128"/>
          </rPr>
          <t>$</t>
        </r>
        <r>
          <rPr>
            <sz val="11"/>
            <color rgb="FF000000"/>
            <rFont val="Yu Gothic UI Light"/>
            <family val="3"/>
            <charset val="128"/>
          </rPr>
          <t>表記）。</t>
        </r>
        <r>
          <rPr>
            <sz val="11"/>
            <color rgb="FF000000"/>
            <rFont val="Yu Gothic UI Light"/>
            <family val="3"/>
            <charset val="128"/>
          </rPr>
          <t xml:space="preserve">
</t>
        </r>
      </text>
    </comment>
  </commentList>
</comments>
</file>

<file path=xl/sharedStrings.xml><?xml version="1.0" encoding="utf-8"?>
<sst xmlns="http://schemas.openxmlformats.org/spreadsheetml/2006/main" count="1852" uniqueCount="1701">
  <si>
    <t>EXPORTER:</t>
    <phoneticPr fontId="1"/>
  </si>
  <si>
    <t>FULL DESCRIPTION OF GOODS</t>
    <phoneticPr fontId="1"/>
  </si>
  <si>
    <t>Product</t>
    <phoneticPr fontId="1"/>
  </si>
  <si>
    <t>Unit Value</t>
    <phoneticPr fontId="1"/>
  </si>
  <si>
    <t>I DECLARE ALL THE INFORMATION CONTAINED</t>
  </si>
  <si>
    <t>IN THE INVOICE TO BE TRUE AND CORRECT.</t>
  </si>
  <si>
    <t>Signature:</t>
  </si>
  <si>
    <t>重量</t>
    <rPh sb="0" eb="2">
      <t>ジュウリョウ</t>
    </rPh>
    <phoneticPr fontId="1"/>
  </si>
  <si>
    <t>☝</t>
    <phoneticPr fontId="1"/>
  </si>
  <si>
    <t>金額</t>
    <rPh sb="0" eb="2">
      <t>キンガク</t>
    </rPh>
    <phoneticPr fontId="1"/>
  </si>
  <si>
    <t>COMMERCIAL INVOICE</t>
  </si>
  <si>
    <t>Date of Exportation：</t>
  </si>
  <si>
    <t>Country of</t>
  </si>
  <si>
    <t>Qty</t>
  </si>
  <si>
    <t>Name</t>
  </si>
  <si>
    <t>Origin</t>
  </si>
  <si>
    <t>Currency</t>
  </si>
  <si>
    <t>Primary#</t>
  </si>
  <si>
    <t>Item Name</t>
  </si>
  <si>
    <t>申込年月日</t>
    <phoneticPr fontId="8"/>
  </si>
  <si>
    <t>販売</t>
    <rPh sb="0" eb="2">
      <t>ハンバイ</t>
    </rPh>
    <phoneticPr fontId="8"/>
  </si>
  <si>
    <t>発送する荷物の詳細</t>
    <rPh sb="0" eb="2">
      <t>ハッソウ</t>
    </rPh>
    <rPh sb="4" eb="6">
      <t>ニモツ</t>
    </rPh>
    <rPh sb="7" eb="9">
      <t>ショウサイ</t>
    </rPh>
    <phoneticPr fontId="8"/>
  </si>
  <si>
    <t>お荷物 No</t>
    <phoneticPr fontId="8"/>
  </si>
  <si>
    <t>合計</t>
    <rPh sb="0" eb="2">
      <t>ゴウケイ</t>
    </rPh>
    <phoneticPr fontId="8"/>
  </si>
  <si>
    <t>インボイス作成手数料</t>
  </si>
  <si>
    <t>消費税</t>
  </si>
  <si>
    <t>Page：</t>
    <phoneticPr fontId="8"/>
  </si>
  <si>
    <t>Total</t>
    <phoneticPr fontId="1"/>
  </si>
  <si>
    <t>Value</t>
    <phoneticPr fontId="1"/>
  </si>
  <si>
    <t>サ イ ズ</t>
    <phoneticPr fontId="8"/>
  </si>
  <si>
    <t>横（cm）</t>
    <rPh sb="0" eb="1">
      <t>ヨコ</t>
    </rPh>
    <phoneticPr fontId="8"/>
  </si>
  <si>
    <t>高さ（cm）</t>
    <rPh sb="0" eb="1">
      <t>タカサ</t>
    </rPh>
    <phoneticPr fontId="8"/>
  </si>
  <si>
    <t>送料請求額</t>
  </si>
  <si>
    <t>容積重量
（kg）</t>
    <phoneticPr fontId="1"/>
  </si>
  <si>
    <t>請求重量
（kg）</t>
    <phoneticPr fontId="1"/>
  </si>
  <si>
    <t>ラージサイズ
手数料</t>
    <phoneticPr fontId="1"/>
  </si>
  <si>
    <t>※英数字は、すべて「半角英数字」にてご入力をお願いします。</t>
    <rPh sb="1" eb="4">
      <t>エイスウジ</t>
    </rPh>
    <rPh sb="10" eb="12">
      <t>ハンカク</t>
    </rPh>
    <rPh sb="12" eb="15">
      <t>エイスウジ</t>
    </rPh>
    <phoneticPr fontId="1"/>
  </si>
  <si>
    <t>※必須項目は、すべてご記入をお願いいします。</t>
    <rPh sb="1" eb="3">
      <t>ヒッス</t>
    </rPh>
    <rPh sb="3" eb="5">
      <t>コウモク</t>
    </rPh>
    <phoneticPr fontId="1"/>
  </si>
  <si>
    <t>縦（cm）</t>
  </si>
  <si>
    <t>出荷依頼依頼申込書の数字が飛んでくる</t>
    <rPh sb="0" eb="2">
      <t>シュッカ</t>
    </rPh>
    <rPh sb="2" eb="4">
      <t>イライ</t>
    </rPh>
    <rPh sb="4" eb="6">
      <t>イライ</t>
    </rPh>
    <rPh sb="6" eb="9">
      <t>モウシコミショ</t>
    </rPh>
    <rPh sb="10" eb="12">
      <t>スウジ</t>
    </rPh>
    <rPh sb="13" eb="14">
      <t>ト</t>
    </rPh>
    <phoneticPr fontId="1"/>
  </si>
  <si>
    <t>ラージサイズ取扱手数料</t>
    <phoneticPr fontId="1"/>
  </si>
  <si>
    <t>保険料の計算</t>
    <rPh sb="0" eb="3">
      <t>ホケンリョウ</t>
    </rPh>
    <rPh sb="4" eb="6">
      <t>ケイサン</t>
    </rPh>
    <phoneticPr fontId="1"/>
  </si>
  <si>
    <t>Total Value</t>
    <phoneticPr fontId="1"/>
  </si>
  <si>
    <t>箱#</t>
    <rPh sb="0" eb="1">
      <t>ハコ</t>
    </rPh>
    <phoneticPr fontId="1"/>
  </si>
  <si>
    <t>Girth</t>
    <phoneticPr fontId="1"/>
  </si>
  <si>
    <t>Fee</t>
    <phoneticPr fontId="1"/>
  </si>
  <si>
    <t>計算額</t>
    <rPh sb="0" eb="2">
      <t>ケイサン</t>
    </rPh>
    <rPh sb="2" eb="3">
      <t>ガク</t>
    </rPh>
    <phoneticPr fontId="1"/>
  </si>
  <si>
    <t>確定額</t>
    <rPh sb="0" eb="3">
      <t>カクテイガク</t>
    </rPh>
    <phoneticPr fontId="1"/>
  </si>
  <si>
    <t>SHIP TO:</t>
    <phoneticPr fontId="1"/>
  </si>
  <si>
    <t>FROM:</t>
    <phoneticPr fontId="1"/>
  </si>
  <si>
    <t>IMPORTER:</t>
    <phoneticPr fontId="1"/>
  </si>
  <si>
    <t>SUB-TOTAL</t>
    <phoneticPr fontId="1"/>
  </si>
  <si>
    <t>お問い合わせ先：https://ninja-express.jp/contactus/</t>
    <rPh sb="6" eb="7">
      <t>サキ</t>
    </rPh>
    <phoneticPr fontId="8"/>
  </si>
  <si>
    <t>出荷NG</t>
    <rPh sb="0" eb="2">
      <t>シュッカ</t>
    </rPh>
    <phoneticPr fontId="1"/>
  </si>
  <si>
    <r>
      <rPr>
        <b/>
        <sz val="9"/>
        <color rgb="FFFF0000"/>
        <rFont val="Yu Gothic UI Light"/>
        <family val="3"/>
        <charset val="128"/>
      </rPr>
      <t>※1</t>
    </r>
    <r>
      <rPr>
        <sz val="14"/>
        <rFont val="Yu Gothic UI Light"/>
        <family val="3"/>
        <charset val="128"/>
      </rPr>
      <t>想定サーチャージ費</t>
    </r>
  </si>
  <si>
    <r>
      <rPr>
        <b/>
        <sz val="9"/>
        <color rgb="FFFF0000"/>
        <rFont val="Yu Gothic UI Light"/>
        <family val="3"/>
        <charset val="128"/>
      </rPr>
      <t>※2</t>
    </r>
    <r>
      <rPr>
        <b/>
        <sz val="14"/>
        <rFont val="Yu Gothic UI Light"/>
        <family val="3"/>
        <charset val="128"/>
      </rPr>
      <t>合計</t>
    </r>
    <phoneticPr fontId="8"/>
  </si>
  <si>
    <r>
      <rPr>
        <b/>
        <sz val="9"/>
        <color rgb="FFFF0000"/>
        <rFont val="Yu Gothic UI Light"/>
        <family val="3"/>
        <charset val="128"/>
      </rPr>
      <t>※3</t>
    </r>
    <r>
      <rPr>
        <b/>
        <sz val="14"/>
        <rFont val="Yu Gothic UI Light"/>
        <family val="3"/>
        <charset val="128"/>
      </rPr>
      <t>請求額</t>
    </r>
    <r>
      <rPr>
        <b/>
        <sz val="12"/>
        <rFont val="Yu Gothic UI Light"/>
        <family val="3"/>
        <charset val="128"/>
      </rPr>
      <t>（合計額の120%）</t>
    </r>
    <r>
      <rPr>
        <b/>
        <sz val="14"/>
        <rFont val="Yu Gothic UI Light"/>
        <family val="3"/>
        <charset val="128"/>
      </rPr>
      <t xml:space="preserve"> </t>
    </r>
    <phoneticPr fontId="1"/>
  </si>
  <si>
    <t xml:space="preserve">※1：燃料サーチャージ費とは、燃料とする石油の価格に追随する、運賃とは別建てで配送会社から徴収される料金です。燃料サーチャージ費は日々変動しており、「お荷物を配送会社がお預かりした時点」の燃料サーチャージ費を請求させていただいております。そのため、合計額の120%をご請求させていただく時点と実際の請求額が異なる場合がございます。
※2：「合計」に記載された請求額は、実際の請求額と異なる場合がございます。実際の荷物の重量によって、ご請求させていただきたいと思います。
※3：忍者エクスプレスへの料金のお支払いは、想定される請求額の120%をPayPalにて事前にご請求させていただき、出荷後（およそ2～3週間後）の確定重量をもとに差額をPayPalにてご返金させていただいております。
</t>
    <rPh sb="3" eb="5">
      <t>ネンリョウ</t>
    </rPh>
    <rPh sb="55" eb="57">
      <t>ネンリョウ</t>
    </rPh>
    <rPh sb="94" eb="96">
      <t>ネンリョウ</t>
    </rPh>
    <rPh sb="218" eb="220">
      <t>セイキュウ</t>
    </rPh>
    <rPh sb="230" eb="231">
      <t>オモ</t>
    </rPh>
    <phoneticPr fontId="1"/>
  </si>
  <si>
    <t>輸入の目的</t>
    <rPh sb="0" eb="2">
      <t>ユニュウ</t>
    </rPh>
    <rPh sb="3" eb="5">
      <t>モクテキ</t>
    </rPh>
    <phoneticPr fontId="8"/>
  </si>
  <si>
    <t>縦（inch）</t>
    <phoneticPr fontId="8"/>
  </si>
  <si>
    <t>横（inch）</t>
    <rPh sb="0" eb="1">
      <t>ヨコ</t>
    </rPh>
    <phoneticPr fontId="8"/>
  </si>
  <si>
    <t>高さ（inch）</t>
    <rPh sb="0" eb="1">
      <t>タカサ</t>
    </rPh>
    <phoneticPr fontId="8"/>
  </si>
  <si>
    <t>00280</t>
  </si>
  <si>
    <t>00100</t>
  </si>
  <si>
    <t>00109</t>
  </si>
  <si>
    <t>00185-00186</t>
  </si>
  <si>
    <t>00208</t>
  </si>
  <si>
    <t>00285</t>
  </si>
  <si>
    <t>00300</t>
  </si>
  <si>
    <t>00308</t>
  </si>
  <si>
    <t>00385-00387</t>
  </si>
  <si>
    <t>00400</t>
  </si>
  <si>
    <t>00408</t>
  </si>
  <si>
    <t>00485-00486</t>
  </si>
  <si>
    <t>00500</t>
  </si>
  <si>
    <t>00508</t>
  </si>
  <si>
    <t>00585-00587</t>
  </si>
  <si>
    <t>00600</t>
  </si>
  <si>
    <t>00608</t>
  </si>
  <si>
    <t>00685-00686</t>
  </si>
  <si>
    <t>00700</t>
  </si>
  <si>
    <t>00708</t>
  </si>
  <si>
    <t>00785-00786</t>
  </si>
  <si>
    <t>01000-01006</t>
  </si>
  <si>
    <t>01008-01009</t>
  </si>
  <si>
    <t>01011-01016</t>
  </si>
  <si>
    <t>01085-01087</t>
  </si>
  <si>
    <t>01109</t>
  </si>
  <si>
    <t>01185-01186</t>
  </si>
  <si>
    <t>01200-01201</t>
  </si>
  <si>
    <t>01208</t>
  </si>
  <si>
    <t>01211-01213</t>
  </si>
  <si>
    <t>01285-01286</t>
  </si>
  <si>
    <t>01300-01305</t>
  </si>
  <si>
    <t>01308</t>
  </si>
  <si>
    <t>01385-01386</t>
  </si>
  <si>
    <t>01400-01403</t>
  </si>
  <si>
    <t>01405-01408</t>
  </si>
  <si>
    <t>01411-01412</t>
  </si>
  <si>
    <t>01414</t>
  </si>
  <si>
    <t>01486</t>
  </si>
  <si>
    <t>01500</t>
  </si>
  <si>
    <t>01502-01505</t>
  </si>
  <si>
    <t>01507-01508</t>
  </si>
  <si>
    <t>01585-01586</t>
  </si>
  <si>
    <t>01600-01601</t>
  </si>
  <si>
    <t>01608</t>
  </si>
  <si>
    <t>01685-01686</t>
  </si>
  <si>
    <t>01700</t>
  </si>
  <si>
    <t>01702</t>
  </si>
  <si>
    <t>01708</t>
  </si>
  <si>
    <t>01785-01786</t>
  </si>
  <si>
    <t>01801</t>
  </si>
  <si>
    <t>01803-01804</t>
  </si>
  <si>
    <t>01806-01809</t>
  </si>
  <si>
    <t>01812-01818</t>
  </si>
  <si>
    <t>01821</t>
  </si>
  <si>
    <t>01823-01826</t>
  </si>
  <si>
    <t>01828</t>
  </si>
  <si>
    <t>01831-01835</t>
  </si>
  <si>
    <t>01842-01847</t>
  </si>
  <si>
    <t>01851-01858</t>
  </si>
  <si>
    <t>01901-01905</t>
  </si>
  <si>
    <t>01907-01908</t>
  </si>
  <si>
    <t>01911-01919</t>
  </si>
  <si>
    <t>01921-01927</t>
  </si>
  <si>
    <t>02000-02005</t>
  </si>
  <si>
    <t>02008</t>
  </si>
  <si>
    <t>02085-02087</t>
  </si>
  <si>
    <t>02100-02102</t>
  </si>
  <si>
    <t>02108-02109</t>
  </si>
  <si>
    <t>02185-02186</t>
  </si>
  <si>
    <t>02200-02202</t>
  </si>
  <si>
    <t>02285-02286</t>
  </si>
  <si>
    <t>02300-02301</t>
  </si>
  <si>
    <t>02304</t>
  </si>
  <si>
    <t>02308</t>
  </si>
  <si>
    <t>02311</t>
  </si>
  <si>
    <t>02313</t>
  </si>
  <si>
    <t>02315</t>
  </si>
  <si>
    <t>02317</t>
  </si>
  <si>
    <t>02385</t>
  </si>
  <si>
    <t>02400-02403</t>
  </si>
  <si>
    <t>02485-02486</t>
  </si>
  <si>
    <t>02500-02503</t>
  </si>
  <si>
    <t>02586</t>
  </si>
  <si>
    <t>02600-02601</t>
  </si>
  <si>
    <t>02603-02604</t>
  </si>
  <si>
    <t>02685-02686</t>
  </si>
  <si>
    <t>02700-02706</t>
  </si>
  <si>
    <t>02785</t>
  </si>
  <si>
    <t>02800-02801</t>
  </si>
  <si>
    <t>02803-02807</t>
  </si>
  <si>
    <t>02811</t>
  </si>
  <si>
    <t>02813</t>
  </si>
  <si>
    <t>02821-02827</t>
  </si>
  <si>
    <t>02831-02836</t>
  </si>
  <si>
    <t>02841-02844</t>
  </si>
  <si>
    <t>02851-02854</t>
  </si>
  <si>
    <t>02856-02857</t>
  </si>
  <si>
    <t>02861-02869</t>
  </si>
  <si>
    <t>02871</t>
  </si>
  <si>
    <t>02873-02876</t>
  </si>
  <si>
    <t>02878-02888</t>
  </si>
  <si>
    <t>02901-02908</t>
  </si>
  <si>
    <t>02911-02912</t>
  </si>
  <si>
    <t>02922-02923</t>
  </si>
  <si>
    <t>02925</t>
  </si>
  <si>
    <t>02931-02935</t>
  </si>
  <si>
    <t>02941-02945</t>
  </si>
  <si>
    <t>02955-02957</t>
  </si>
  <si>
    <t>03001</t>
  </si>
  <si>
    <t>03008-03009</t>
  </si>
  <si>
    <t>03012-03015</t>
  </si>
  <si>
    <t>03017</t>
  </si>
  <si>
    <t>03085-03086</t>
  </si>
  <si>
    <t>03100-03102</t>
  </si>
  <si>
    <t>03108</t>
  </si>
  <si>
    <t>03185-03186</t>
  </si>
  <si>
    <t>03300-03301</t>
  </si>
  <si>
    <t>03386</t>
  </si>
  <si>
    <t>03400-03403</t>
  </si>
  <si>
    <t>03485-03486</t>
  </si>
  <si>
    <t>03500-03501</t>
  </si>
  <si>
    <t>03586</t>
  </si>
  <si>
    <t>03600-03605</t>
  </si>
  <si>
    <t>03612-03615</t>
  </si>
  <si>
    <t>03680-03683</t>
  </si>
  <si>
    <t>03685-03687</t>
  </si>
  <si>
    <t>03700-03706</t>
  </si>
  <si>
    <t>03786</t>
  </si>
  <si>
    <t>03800-03802</t>
  </si>
  <si>
    <t>03811-03813</t>
  </si>
  <si>
    <t>03822-03825</t>
  </si>
  <si>
    <t>03827-03828</t>
  </si>
  <si>
    <t>03831-03833</t>
  </si>
  <si>
    <t>03835-03836</t>
  </si>
  <si>
    <t>03838</t>
  </si>
  <si>
    <t>03885</t>
  </si>
  <si>
    <t>03901-03906</t>
  </si>
  <si>
    <t>03908</t>
  </si>
  <si>
    <t>03911-03912</t>
  </si>
  <si>
    <t>03915</t>
  </si>
  <si>
    <t>03917-03918</t>
  </si>
  <si>
    <t>03921-03928</t>
  </si>
  <si>
    <t>03931-03933</t>
  </si>
  <si>
    <t>03935</t>
  </si>
  <si>
    <t>03941-03947</t>
  </si>
  <si>
    <t>03952-03953</t>
  </si>
  <si>
    <t>04000</t>
  </si>
  <si>
    <t>04085-04087</t>
  </si>
  <si>
    <t>04102-04106</t>
  </si>
  <si>
    <t>04108</t>
  </si>
  <si>
    <t>04111-04114</t>
  </si>
  <si>
    <t>04116</t>
  </si>
  <si>
    <t>04185-04187</t>
  </si>
  <si>
    <t>04209</t>
  </si>
  <si>
    <t>04285-04286</t>
  </si>
  <si>
    <t>04300-04305</t>
  </si>
  <si>
    <t>04311-04315</t>
  </si>
  <si>
    <t>04385-04386</t>
  </si>
  <si>
    <t>04400-04402</t>
  </si>
  <si>
    <t>04404</t>
  </si>
  <si>
    <t>04485</t>
  </si>
  <si>
    <t>04500-04503</t>
  </si>
  <si>
    <t>04585-04586</t>
  </si>
  <si>
    <t>04600-04603</t>
  </si>
  <si>
    <t>04605</t>
  </si>
  <si>
    <t>04685-04686</t>
  </si>
  <si>
    <t>04700-04702</t>
  </si>
  <si>
    <t>04785-04787</t>
  </si>
  <si>
    <t>04801</t>
  </si>
  <si>
    <t>04803-04804</t>
  </si>
  <si>
    <t>04806</t>
  </si>
  <si>
    <t>04812-04813</t>
  </si>
  <si>
    <t>04815-04817</t>
  </si>
  <si>
    <t>04821-04826</t>
  </si>
  <si>
    <t>04901-04902</t>
  </si>
  <si>
    <t>04904-04907</t>
  </si>
  <si>
    <t>04911-04917</t>
  </si>
  <si>
    <t>04921-04926</t>
  </si>
  <si>
    <t>04931</t>
  </si>
  <si>
    <t>04933-04935</t>
  </si>
  <si>
    <t>04941</t>
  </si>
  <si>
    <t>04943-04945</t>
  </si>
  <si>
    <t>04947-04948</t>
  </si>
  <si>
    <t>04951</t>
  </si>
  <si>
    <t>04953-04954</t>
  </si>
  <si>
    <t>04956-04958</t>
  </si>
  <si>
    <t>05000</t>
  </si>
  <si>
    <t>05085</t>
  </si>
  <si>
    <t>05100</t>
  </si>
  <si>
    <t>05185-05186</t>
  </si>
  <si>
    <t>05200-05201</t>
  </si>
  <si>
    <t>05203</t>
  </si>
  <si>
    <t>05285-05286</t>
  </si>
  <si>
    <t>05300</t>
  </si>
  <si>
    <t>05308</t>
  </si>
  <si>
    <t>05385-05387</t>
  </si>
  <si>
    <t>05400-05403</t>
  </si>
  <si>
    <t>05486</t>
  </si>
  <si>
    <t>05500-05501</t>
  </si>
  <si>
    <t>05503-05504</t>
  </si>
  <si>
    <t>05523</t>
  </si>
  <si>
    <t>05600-05601</t>
  </si>
  <si>
    <t>05686</t>
  </si>
  <si>
    <t>05700-05701</t>
  </si>
  <si>
    <t>05785</t>
  </si>
  <si>
    <t>05800</t>
  </si>
  <si>
    <t>05802-05804</t>
  </si>
  <si>
    <t>05885</t>
  </si>
  <si>
    <t>05900-05902</t>
  </si>
  <si>
    <t>05904-05906</t>
  </si>
  <si>
    <t>05909</t>
  </si>
  <si>
    <t>05912-05917</t>
  </si>
  <si>
    <t>05919</t>
  </si>
  <si>
    <t>05921-05925</t>
  </si>
  <si>
    <t>05931-05934</t>
  </si>
  <si>
    <t>05986-05987</t>
  </si>
  <si>
    <t>06000</t>
  </si>
  <si>
    <t>06008-06009</t>
  </si>
  <si>
    <t>06085-06087</t>
  </si>
  <si>
    <t>06102</t>
  </si>
  <si>
    <t>06105-06106</t>
  </si>
  <si>
    <t>06111-06114</t>
  </si>
  <si>
    <t>06122-06123</t>
  </si>
  <si>
    <t>06131-06137</t>
  </si>
  <si>
    <t>06200</t>
  </si>
  <si>
    <t>06209</t>
  </si>
  <si>
    <t>06285-06286</t>
  </si>
  <si>
    <t>06300</t>
  </si>
  <si>
    <t>06308</t>
  </si>
  <si>
    <t>06385-06386</t>
  </si>
  <si>
    <t>06408-06409</t>
  </si>
  <si>
    <t>06485-06487</t>
  </si>
  <si>
    <t>06500</t>
  </si>
  <si>
    <t>06585-06586</t>
  </si>
  <si>
    <t>06600</t>
  </si>
  <si>
    <t>06602</t>
  </si>
  <si>
    <t>06685-06687</t>
  </si>
  <si>
    <t>06700</t>
  </si>
  <si>
    <t>06785-06786</t>
  </si>
  <si>
    <t>06800-06801</t>
  </si>
  <si>
    <t>06803-06808</t>
  </si>
  <si>
    <t>06811-06812</t>
  </si>
  <si>
    <t>06821</t>
  </si>
  <si>
    <t>06831</t>
  </si>
  <si>
    <t>06885-06886</t>
  </si>
  <si>
    <t>06902-06903</t>
  </si>
  <si>
    <t>06908</t>
  </si>
  <si>
    <t>06911-06915</t>
  </si>
  <si>
    <t>06985</t>
  </si>
  <si>
    <t>07000</t>
  </si>
  <si>
    <t>07008-07009</t>
  </si>
  <si>
    <t>07080</t>
  </si>
  <si>
    <t>07085-07087</t>
  </si>
  <si>
    <t>07101-07105</t>
  </si>
  <si>
    <t>07107</t>
  </si>
  <si>
    <t>07111-07112</t>
  </si>
  <si>
    <t>07114-07115</t>
  </si>
  <si>
    <t>07181</t>
  </si>
  <si>
    <t>07200</t>
  </si>
  <si>
    <t>07208</t>
  </si>
  <si>
    <t>07286</t>
  </si>
  <si>
    <t>07300-07302</t>
  </si>
  <si>
    <t>07304</t>
  </si>
  <si>
    <t>07311</t>
  </si>
  <si>
    <t>07313</t>
  </si>
  <si>
    <t>07385-07386</t>
  </si>
  <si>
    <t>07400-07401</t>
  </si>
  <si>
    <t>07404</t>
  </si>
  <si>
    <t>07407</t>
  </si>
  <si>
    <t>07411-07412</t>
  </si>
  <si>
    <t>07485-07486</t>
  </si>
  <si>
    <t>07500-07502</t>
  </si>
  <si>
    <t>07585</t>
  </si>
  <si>
    <t>07587</t>
  </si>
  <si>
    <t>07600-07602</t>
  </si>
  <si>
    <t>07685-07687</t>
  </si>
  <si>
    <t>07700-07704</t>
  </si>
  <si>
    <t>07785-07786</t>
  </si>
  <si>
    <t>07801</t>
  </si>
  <si>
    <t>07803</t>
  </si>
  <si>
    <t>07812-07814</t>
  </si>
  <si>
    <t>07816-07817</t>
  </si>
  <si>
    <t>07821-07822</t>
  </si>
  <si>
    <t>07825-07826</t>
  </si>
  <si>
    <t>07831</t>
  </si>
  <si>
    <t>07833-07839</t>
  </si>
  <si>
    <t>07841</t>
  </si>
  <si>
    <t>07844</t>
  </si>
  <si>
    <t>07882-07883</t>
  </si>
  <si>
    <t>07885</t>
  </si>
  <si>
    <t>07888</t>
  </si>
  <si>
    <t>07901-07905</t>
  </si>
  <si>
    <t>07911-07913</t>
  </si>
  <si>
    <t>07915</t>
  </si>
  <si>
    <t>07921-07922</t>
  </si>
  <si>
    <t>07924-07925</t>
  </si>
  <si>
    <t>07984-07986</t>
  </si>
  <si>
    <t>08000-08003</t>
  </si>
  <si>
    <t>08005</t>
  </si>
  <si>
    <t>08008</t>
  </si>
  <si>
    <t>08011-08012</t>
  </si>
  <si>
    <t>08014</t>
  </si>
  <si>
    <t>08021</t>
  </si>
  <si>
    <t>08023-08024</t>
  </si>
  <si>
    <t>08085-08087</t>
  </si>
  <si>
    <t>08100-08103</t>
  </si>
  <si>
    <t>08185</t>
  </si>
  <si>
    <t>08200</t>
  </si>
  <si>
    <t>08203</t>
  </si>
  <si>
    <t>08208</t>
  </si>
  <si>
    <t>08286</t>
  </si>
  <si>
    <t>08300</t>
  </si>
  <si>
    <t>08385-08386</t>
  </si>
  <si>
    <t>08409</t>
  </si>
  <si>
    <t>08485-08486</t>
  </si>
  <si>
    <t>08500</t>
  </si>
  <si>
    <t>08502</t>
  </si>
  <si>
    <t>08504</t>
  </si>
  <si>
    <t>75385-75386</t>
  </si>
  <si>
    <t>75400-75406</t>
  </si>
  <si>
    <t>75408</t>
  </si>
  <si>
    <t>75411-75413</t>
  </si>
  <si>
    <t>75485-75486</t>
  </si>
  <si>
    <t>75500-75502</t>
  </si>
  <si>
    <t>75508</t>
  </si>
  <si>
    <t>75585-75586</t>
  </si>
  <si>
    <t>75600</t>
  </si>
  <si>
    <t>75608</t>
  </si>
  <si>
    <t>75685-75686</t>
  </si>
  <si>
    <t>75700</t>
  </si>
  <si>
    <t>75702</t>
  </si>
  <si>
    <t>75704</t>
  </si>
  <si>
    <t>75785-75786</t>
  </si>
  <si>
    <t>75800-75803</t>
  </si>
  <si>
    <t>75805-75807</t>
  </si>
  <si>
    <t>75885-75886</t>
  </si>
  <si>
    <t>75901-75902</t>
  </si>
  <si>
    <t>75912-75916</t>
  </si>
  <si>
    <t>75921-75923</t>
  </si>
  <si>
    <t>75931-75938</t>
  </si>
  <si>
    <t>75941-75942</t>
  </si>
  <si>
    <t>75944-75947</t>
  </si>
  <si>
    <t>75951-75953</t>
  </si>
  <si>
    <t>75955</t>
  </si>
  <si>
    <t>75961</t>
  </si>
  <si>
    <t>75963</t>
  </si>
  <si>
    <t>75965-75966</t>
  </si>
  <si>
    <t>76000</t>
  </si>
  <si>
    <t>76085-76086</t>
  </si>
  <si>
    <t>76101</t>
  </si>
  <si>
    <t>76103-76104</t>
  </si>
  <si>
    <t>76106-76109</t>
  </si>
  <si>
    <t>76114-76117</t>
  </si>
  <si>
    <t>76121-76124</t>
  </si>
  <si>
    <t>76131</t>
  </si>
  <si>
    <t>76141</t>
  </si>
  <si>
    <t>76143-76144</t>
  </si>
  <si>
    <t>76146</t>
  </si>
  <si>
    <t>76180</t>
  </si>
  <si>
    <t>76185-76186</t>
  </si>
  <si>
    <t>76200</t>
  </si>
  <si>
    <t>76285-76286</t>
  </si>
  <si>
    <t>76300-76302</t>
  </si>
  <si>
    <t>76385-76386</t>
  </si>
  <si>
    <t>76400</t>
  </si>
  <si>
    <t>76485</t>
  </si>
  <si>
    <t>76500</t>
  </si>
  <si>
    <t>76585-76586</t>
  </si>
  <si>
    <t>76600</t>
  </si>
  <si>
    <t>76602</t>
  </si>
  <si>
    <t>76685</t>
  </si>
  <si>
    <t>76700</t>
  </si>
  <si>
    <t>76785</t>
  </si>
  <si>
    <t>76801</t>
  </si>
  <si>
    <t>76885-76886</t>
  </si>
  <si>
    <t>76901-76904</t>
  </si>
  <si>
    <t>76911</t>
  </si>
  <si>
    <t>76914-76915</t>
  </si>
  <si>
    <t>76923-76927</t>
  </si>
  <si>
    <t>76929</t>
  </si>
  <si>
    <t>77000</t>
  </si>
  <si>
    <t>77008-77009</t>
  </si>
  <si>
    <t>77080</t>
  </si>
  <si>
    <t>77085-77087</t>
  </si>
  <si>
    <t>77101-77103</t>
  </si>
  <si>
    <t>77111-77117</t>
  </si>
  <si>
    <t>77121</t>
  </si>
  <si>
    <t>77123</t>
  </si>
  <si>
    <t>77125</t>
  </si>
  <si>
    <t>77132-77134</t>
  </si>
  <si>
    <t>77141</t>
  </si>
  <si>
    <t>77142</t>
  </si>
  <si>
    <t>77143</t>
  </si>
  <si>
    <t>77145</t>
  </si>
  <si>
    <t>77151</t>
  </si>
  <si>
    <t>77152-77155</t>
  </si>
  <si>
    <t>77161</t>
  </si>
  <si>
    <t>77163-77165</t>
  </si>
  <si>
    <t>77200</t>
  </si>
  <si>
    <t>77285-77286</t>
  </si>
  <si>
    <t>77300</t>
  </si>
  <si>
    <t>77385-77386</t>
  </si>
  <si>
    <t>77400</t>
  </si>
  <si>
    <t>77417</t>
  </si>
  <si>
    <t>77485</t>
  </si>
  <si>
    <t>77500-77505</t>
  </si>
  <si>
    <t>77585</t>
  </si>
  <si>
    <t>77600</t>
  </si>
  <si>
    <t>77685-77686</t>
  </si>
  <si>
    <t>77700</t>
  </si>
  <si>
    <t>77703</t>
  </si>
  <si>
    <t>77800-77802</t>
  </si>
  <si>
    <t>77852</t>
  </si>
  <si>
    <t>77885</t>
  </si>
  <si>
    <t>77901-77903</t>
  </si>
  <si>
    <t>77911-77912</t>
  </si>
  <si>
    <t>77914-77917</t>
  </si>
  <si>
    <t>77921</t>
  </si>
  <si>
    <t>77923</t>
  </si>
  <si>
    <t>77931-77935</t>
  </si>
  <si>
    <t>77936-77937</t>
  </si>
  <si>
    <t>77941</t>
  </si>
  <si>
    <t>77943-77944</t>
  </si>
  <si>
    <t>77947-77948</t>
  </si>
  <si>
    <t>77951</t>
  </si>
  <si>
    <t>77953-77954</t>
  </si>
  <si>
    <t>78000</t>
  </si>
  <si>
    <t>78008-78009</t>
  </si>
  <si>
    <t>78080</t>
  </si>
  <si>
    <t>78085-78086</t>
  </si>
  <si>
    <t>78100-78103</t>
  </si>
  <si>
    <t>78111</t>
  </si>
  <si>
    <t>78113</t>
  </si>
  <si>
    <t>78115-78119</t>
  </si>
  <si>
    <t>78121</t>
  </si>
  <si>
    <t>78123-78126</t>
  </si>
  <si>
    <t>78131-78137</t>
  </si>
  <si>
    <t>78142</t>
  </si>
  <si>
    <t>78144-78146</t>
  </si>
  <si>
    <t>78151-78154</t>
  </si>
  <si>
    <t>78156-78157</t>
  </si>
  <si>
    <t>78162</t>
  </si>
  <si>
    <t>78164</t>
  </si>
  <si>
    <t>78167-78168</t>
  </si>
  <si>
    <t>78171-78174</t>
  </si>
  <si>
    <t>78181</t>
  </si>
  <si>
    <t>78185</t>
  </si>
  <si>
    <t>78187</t>
  </si>
  <si>
    <t>78200</t>
  </si>
  <si>
    <t>78285</t>
  </si>
  <si>
    <t>78300</t>
  </si>
  <si>
    <t>78385</t>
  </si>
  <si>
    <t>78400</t>
  </si>
  <si>
    <t>78402</t>
  </si>
  <si>
    <t>78485</t>
  </si>
  <si>
    <t>78500-78502</t>
  </si>
  <si>
    <t>78504-78507</t>
  </si>
  <si>
    <t>78585-78586</t>
  </si>
  <si>
    <t>78600</t>
  </si>
  <si>
    <t>78603</t>
  </si>
  <si>
    <t>78605</t>
  </si>
  <si>
    <t>78685</t>
  </si>
  <si>
    <t>78700-78708</t>
  </si>
  <si>
    <t>78711-78716</t>
  </si>
  <si>
    <t>78785</t>
  </si>
  <si>
    <t>78800</t>
  </si>
  <si>
    <t>78802-78803</t>
  </si>
  <si>
    <t>78806-78807</t>
  </si>
  <si>
    <t>78885-78886</t>
  </si>
  <si>
    <t>78901-78905</t>
  </si>
  <si>
    <t>78912-78914</t>
  </si>
  <si>
    <t>78917</t>
  </si>
  <si>
    <t>78919</t>
  </si>
  <si>
    <t>79000</t>
  </si>
  <si>
    <t>79008-79009</t>
  </si>
  <si>
    <t>79085-79087</t>
  </si>
  <si>
    <t>79100-79103</t>
  </si>
  <si>
    <t>79105</t>
  </si>
  <si>
    <t>79111</t>
  </si>
  <si>
    <t>79112</t>
  </si>
  <si>
    <t>79115</t>
  </si>
  <si>
    <t>79117-79118</t>
  </si>
  <si>
    <t>79121-79122</t>
  </si>
  <si>
    <t>79131-79132</t>
  </si>
  <si>
    <t>79133</t>
  </si>
  <si>
    <t>79135</t>
  </si>
  <si>
    <t>79143-79145</t>
  </si>
  <si>
    <t>79180</t>
  </si>
  <si>
    <t>79185-79186</t>
  </si>
  <si>
    <t>79200</t>
  </si>
  <si>
    <t>79208</t>
  </si>
  <si>
    <t>79285-79286</t>
  </si>
  <si>
    <t>79300-79302</t>
  </si>
  <si>
    <t>79385-79386</t>
  </si>
  <si>
    <t>79400-79401</t>
  </si>
  <si>
    <t>79408</t>
  </si>
  <si>
    <t>79411</t>
  </si>
  <si>
    <t>79413-79414</t>
  </si>
  <si>
    <t>79421-79423</t>
  </si>
  <si>
    <t>79424-79425</t>
  </si>
  <si>
    <t>79485-79486</t>
  </si>
  <si>
    <t>79500</t>
  </si>
  <si>
    <t>79503</t>
  </si>
  <si>
    <t>79585-79586</t>
  </si>
  <si>
    <t>79600-79606</t>
  </si>
  <si>
    <t>79608-79609</t>
  </si>
  <si>
    <t>79680</t>
  </si>
  <si>
    <t>79685</t>
  </si>
  <si>
    <t>79700-79702</t>
  </si>
  <si>
    <t>79711-79714</t>
  </si>
  <si>
    <t>79715-79716</t>
  </si>
  <si>
    <t>79717</t>
  </si>
  <si>
    <t>79785</t>
  </si>
  <si>
    <t>79800-79802</t>
  </si>
  <si>
    <t>79811</t>
  </si>
  <si>
    <t>79813</t>
  </si>
  <si>
    <t>79815</t>
  </si>
  <si>
    <t>79821</t>
  </si>
  <si>
    <t>79832-79833</t>
  </si>
  <si>
    <t>79837</t>
  </si>
  <si>
    <t>79841-79844</t>
  </si>
  <si>
    <t>79885-79886</t>
  </si>
  <si>
    <t>79901</t>
  </si>
  <si>
    <t>79903-79904</t>
  </si>
  <si>
    <t>79906-79907</t>
  </si>
  <si>
    <t>79911</t>
  </si>
  <si>
    <t>79913</t>
  </si>
  <si>
    <t>79915-79916</t>
  </si>
  <si>
    <t>79921-79924</t>
  </si>
  <si>
    <t>79926</t>
  </si>
  <si>
    <t>79931-79934</t>
  </si>
  <si>
    <t>79937</t>
  </si>
  <si>
    <t>80003</t>
  </si>
  <si>
    <t>80700-80701</t>
  </si>
  <si>
    <t>80713</t>
  </si>
  <si>
    <t>80785</t>
  </si>
  <si>
    <t>80900</t>
  </si>
  <si>
    <t>81101</t>
  </si>
  <si>
    <t>81112</t>
  </si>
  <si>
    <t>81121-81125</t>
  </si>
  <si>
    <t>81131-81135</t>
  </si>
  <si>
    <t>81137</t>
  </si>
  <si>
    <t>81141-81143</t>
  </si>
  <si>
    <t>81151-81155</t>
  </si>
  <si>
    <t>81157</t>
  </si>
  <si>
    <t>81600</t>
  </si>
  <si>
    <t>81608</t>
  </si>
  <si>
    <t>81685-81686</t>
  </si>
  <si>
    <t>81700-81705</t>
  </si>
  <si>
    <t>81711-81717</t>
  </si>
  <si>
    <t>81722-81723</t>
  </si>
  <si>
    <t>81911</t>
  </si>
  <si>
    <t>81913</t>
  </si>
  <si>
    <t>81915-81916</t>
  </si>
  <si>
    <t>82000-82003</t>
  </si>
  <si>
    <t>82005-82007</t>
  </si>
  <si>
    <t>82011</t>
  </si>
  <si>
    <t>82085-82086</t>
  </si>
  <si>
    <t>82100</t>
  </si>
  <si>
    <t>82185</t>
  </si>
  <si>
    <t>82200-82201</t>
  </si>
  <si>
    <t>82211-82214</t>
  </si>
  <si>
    <t>82285-82286</t>
  </si>
  <si>
    <t>82300</t>
  </si>
  <si>
    <t>82385</t>
  </si>
  <si>
    <t>82400-82402</t>
  </si>
  <si>
    <t>82404-82408</t>
  </si>
  <si>
    <t>82485-82486</t>
  </si>
  <si>
    <t>82500</t>
  </si>
  <si>
    <t>82585-82586</t>
  </si>
  <si>
    <t>82600</t>
  </si>
  <si>
    <t>82685-82686</t>
  </si>
  <si>
    <t>82700</t>
  </si>
  <si>
    <t>82785</t>
  </si>
  <si>
    <t>82800</t>
  </si>
  <si>
    <t>82885</t>
  </si>
  <si>
    <t>82901</t>
  </si>
  <si>
    <t>82903</t>
  </si>
  <si>
    <t>83001-83002</t>
  </si>
  <si>
    <t>83004</t>
  </si>
  <si>
    <t>83011-83012</t>
  </si>
  <si>
    <t>83100</t>
  </si>
  <si>
    <t>83185-83186</t>
  </si>
  <si>
    <t>83200</t>
  </si>
  <si>
    <t>83208</t>
  </si>
  <si>
    <t>83400</t>
  </si>
  <si>
    <t>83402</t>
  </si>
  <si>
    <t>83411-83412</t>
  </si>
  <si>
    <t>83414</t>
  </si>
  <si>
    <t>83485</t>
  </si>
  <si>
    <t>83500-83501</t>
  </si>
  <si>
    <t>83800</t>
  </si>
  <si>
    <t>83802</t>
  </si>
  <si>
    <t>83808</t>
  </si>
  <si>
    <t>83813</t>
  </si>
  <si>
    <t>83815-83817</t>
  </si>
  <si>
    <t>83902</t>
  </si>
  <si>
    <t>83912-83914</t>
  </si>
  <si>
    <t>84000</t>
  </si>
  <si>
    <t>84002</t>
  </si>
  <si>
    <t>84005</t>
  </si>
  <si>
    <t>84008</t>
  </si>
  <si>
    <t>84021-84022</t>
  </si>
  <si>
    <t>84085</t>
  </si>
  <si>
    <t>84202-84203</t>
  </si>
  <si>
    <t>84285-84286</t>
  </si>
  <si>
    <t>84300-84303</t>
  </si>
  <si>
    <t>84385-84386</t>
  </si>
  <si>
    <t>84400</t>
  </si>
  <si>
    <t>84485-84486</t>
  </si>
  <si>
    <t>84500</t>
  </si>
  <si>
    <t>84585</t>
  </si>
  <si>
    <t>84600</t>
  </si>
  <si>
    <t>84685</t>
  </si>
  <si>
    <t>84700-84701</t>
  </si>
  <si>
    <t>84703-84704</t>
  </si>
  <si>
    <t>84708</t>
  </si>
  <si>
    <t>84711-84712</t>
  </si>
  <si>
    <t>84714-84715</t>
  </si>
  <si>
    <t>84785-84786</t>
  </si>
  <si>
    <t>84800-84801</t>
  </si>
  <si>
    <t>84804</t>
  </si>
  <si>
    <t>84885</t>
  </si>
  <si>
    <t>84900</t>
  </si>
  <si>
    <t>84902-84905</t>
  </si>
  <si>
    <t>84909</t>
  </si>
  <si>
    <t>84911-84914</t>
  </si>
  <si>
    <t>84916</t>
  </si>
  <si>
    <t>84921-84923</t>
  </si>
  <si>
    <t>84931-84932</t>
  </si>
  <si>
    <t>84941-84942</t>
  </si>
  <si>
    <t>84951-84952</t>
  </si>
  <si>
    <t>84985</t>
  </si>
  <si>
    <t>85000</t>
  </si>
  <si>
    <t>85008-85009</t>
  </si>
  <si>
    <t>85085-85086</t>
  </si>
  <si>
    <t>85101-85105</t>
  </si>
  <si>
    <t>85111-85113</t>
  </si>
  <si>
    <t>85121-85124</t>
  </si>
  <si>
    <t>85131-85135</t>
  </si>
  <si>
    <t>85280-85281</t>
  </si>
  <si>
    <t>85285-85287</t>
  </si>
  <si>
    <t>85300</t>
  </si>
  <si>
    <t>85302-85307</t>
  </si>
  <si>
    <t>85321-85324</t>
  </si>
  <si>
    <t>85331</t>
  </si>
  <si>
    <t>85333</t>
  </si>
  <si>
    <t>85385-85386</t>
  </si>
  <si>
    <t>85400-85407</t>
  </si>
  <si>
    <t>85411</t>
  </si>
  <si>
    <t>85485-85486</t>
  </si>
  <si>
    <t>85500</t>
  </si>
  <si>
    <t>85508</t>
  </si>
  <si>
    <t>85585-85586</t>
  </si>
  <si>
    <t>85600</t>
  </si>
  <si>
    <t>85608</t>
  </si>
  <si>
    <t>85701</t>
  </si>
  <si>
    <t>85703-85704</t>
  </si>
  <si>
    <t>85708</t>
  </si>
  <si>
    <t>85711-85712</t>
  </si>
  <si>
    <t>85722-85725</t>
  </si>
  <si>
    <t>85731-85733</t>
  </si>
  <si>
    <t>85741-85742</t>
  </si>
  <si>
    <t>85744-85749</t>
  </si>
  <si>
    <t>85785-85786</t>
  </si>
  <si>
    <t>85809</t>
  </si>
  <si>
    <t>85885</t>
  </si>
  <si>
    <t>85901</t>
  </si>
  <si>
    <t>85903-85904</t>
  </si>
  <si>
    <t>85911-85915</t>
  </si>
  <si>
    <t>85921-85926</t>
  </si>
  <si>
    <t>85931-85932</t>
  </si>
  <si>
    <t>85934</t>
  </si>
  <si>
    <t>85936-85939</t>
  </si>
  <si>
    <t>85943</t>
  </si>
  <si>
    <t>85945</t>
  </si>
  <si>
    <t>85947-85948</t>
  </si>
  <si>
    <t>85951</t>
  </si>
  <si>
    <t>85953</t>
  </si>
  <si>
    <t>85955</t>
  </si>
  <si>
    <t>85957-85958</t>
  </si>
  <si>
    <t>85961-85964</t>
  </si>
  <si>
    <t>86103-86106</t>
  </si>
  <si>
    <t>86108-86109</t>
  </si>
  <si>
    <t>86114</t>
  </si>
  <si>
    <t>86116</t>
  </si>
  <si>
    <t>86124</t>
  </si>
  <si>
    <t>86131-86139</t>
  </si>
  <si>
    <t>86141-86144</t>
  </si>
  <si>
    <t>86146-86147</t>
  </si>
  <si>
    <t>86154</t>
  </si>
  <si>
    <t>86161</t>
  </si>
  <si>
    <t>86163-86165</t>
  </si>
  <si>
    <t>86172-86173</t>
  </si>
  <si>
    <t>86300-86301</t>
  </si>
  <si>
    <t>86311-86312</t>
  </si>
  <si>
    <t>86314-86315</t>
  </si>
  <si>
    <t>86317</t>
  </si>
  <si>
    <t>86319</t>
  </si>
  <si>
    <t>86321-86326</t>
  </si>
  <si>
    <t>86328</t>
  </si>
  <si>
    <t>86385-86386</t>
  </si>
  <si>
    <t>86400-86401</t>
  </si>
  <si>
    <t>86485-86486</t>
  </si>
  <si>
    <t>86500-86501</t>
  </si>
  <si>
    <t>86585</t>
  </si>
  <si>
    <t>86600-86603</t>
  </si>
  <si>
    <t>86608</t>
  </si>
  <si>
    <t>86685-86686</t>
  </si>
  <si>
    <t>86700-86702</t>
  </si>
  <si>
    <t>86785</t>
  </si>
  <si>
    <t>86800-86808</t>
  </si>
  <si>
    <t>86885-86886</t>
  </si>
  <si>
    <t>86901-86906</t>
  </si>
  <si>
    <t>86914-86916</t>
  </si>
  <si>
    <t>86918</t>
  </si>
  <si>
    <t>86922-86928</t>
  </si>
  <si>
    <t>86931-86932</t>
  </si>
  <si>
    <t>86934</t>
  </si>
  <si>
    <t>86936-86937</t>
  </si>
  <si>
    <t>86942-86948</t>
  </si>
  <si>
    <t>86951-86956</t>
  </si>
  <si>
    <t>86961-86964</t>
  </si>
  <si>
    <t>87000-87004</t>
  </si>
  <si>
    <t>87008-87009</t>
  </si>
  <si>
    <t>87011-87012</t>
  </si>
  <si>
    <t>87085-87086</t>
  </si>
  <si>
    <t>87100-87104</t>
  </si>
  <si>
    <t>87107-87109</t>
  </si>
  <si>
    <t>87185-87186</t>
  </si>
  <si>
    <t>87200-87201</t>
  </si>
  <si>
    <t>87203-87208</t>
  </si>
  <si>
    <t>87211-87216</t>
  </si>
  <si>
    <t>87300</t>
  </si>
  <si>
    <t>87302-87306</t>
  </si>
  <si>
    <t>87385</t>
  </si>
  <si>
    <t>87400</t>
  </si>
  <si>
    <t>87408-87409</t>
  </si>
  <si>
    <t>87485-87486</t>
  </si>
  <si>
    <t>87500</t>
  </si>
  <si>
    <t>87502-87503</t>
  </si>
  <si>
    <t>87585-87586</t>
  </si>
  <si>
    <t>87600-87602</t>
  </si>
  <si>
    <t>87608</t>
  </si>
  <si>
    <t>87611-87615</t>
  </si>
  <si>
    <t>87621-87624</t>
  </si>
  <si>
    <t>87685-87686</t>
  </si>
  <si>
    <t>87700-87703</t>
  </si>
  <si>
    <t>87711-87713</t>
  </si>
  <si>
    <t>87785-87786</t>
  </si>
  <si>
    <t>87800-87802</t>
  </si>
  <si>
    <t>87804-87805</t>
  </si>
  <si>
    <t>87885</t>
  </si>
  <si>
    <t>87901-87909</t>
  </si>
  <si>
    <t>87911</t>
  </si>
  <si>
    <t>87913</t>
  </si>
  <si>
    <t>87915</t>
  </si>
  <si>
    <t>87921-87922</t>
  </si>
  <si>
    <t>87924-87926</t>
  </si>
  <si>
    <t>87931-87934</t>
  </si>
  <si>
    <t>87941-87949</t>
  </si>
  <si>
    <t>87951</t>
  </si>
  <si>
    <t>87954-87955</t>
  </si>
  <si>
    <t>87961-87964</t>
  </si>
  <si>
    <t>87966-87969</t>
  </si>
  <si>
    <t>87971-87975</t>
  </si>
  <si>
    <t>87977-87978</t>
  </si>
  <si>
    <t>88000-88003</t>
  </si>
  <si>
    <t>88008-88009</t>
  </si>
  <si>
    <t>88011-88013</t>
  </si>
  <si>
    <t>88021-88023</t>
  </si>
  <si>
    <t>88085-88087</t>
  </si>
  <si>
    <t>88100-88101</t>
  </si>
  <si>
    <t>88111-88114</t>
  </si>
  <si>
    <t>88185</t>
  </si>
  <si>
    <t>88200-88204</t>
  </si>
  <si>
    <t>88208</t>
  </si>
  <si>
    <t>88211-88212</t>
  </si>
  <si>
    <t>88214</t>
  </si>
  <si>
    <t>88216</t>
  </si>
  <si>
    <t>88285-88286</t>
  </si>
  <si>
    <t>88300-88304</t>
  </si>
  <si>
    <t>88311-88314</t>
  </si>
  <si>
    <t>88316</t>
  </si>
  <si>
    <t>88385</t>
  </si>
  <si>
    <t>88400-88401</t>
  </si>
  <si>
    <t>88486</t>
  </si>
  <si>
    <t>88500-88502</t>
  </si>
  <si>
    <t>88511-88513</t>
  </si>
  <si>
    <t>88585-88586</t>
  </si>
  <si>
    <t>88600-88602</t>
  </si>
  <si>
    <t>88685-88686</t>
  </si>
  <si>
    <t>88700-88701</t>
  </si>
  <si>
    <t>88785-88786</t>
  </si>
  <si>
    <t>88800</t>
  </si>
  <si>
    <t>88802</t>
  </si>
  <si>
    <t>88885</t>
  </si>
  <si>
    <t>88901</t>
  </si>
  <si>
    <t>88903</t>
  </si>
  <si>
    <t>88905-88906</t>
  </si>
  <si>
    <t>88909</t>
  </si>
  <si>
    <t>88911-88914</t>
  </si>
  <si>
    <t>88916-88919</t>
  </si>
  <si>
    <t>88921</t>
  </si>
  <si>
    <t>88923-88925</t>
  </si>
  <si>
    <t>88931-88933</t>
  </si>
  <si>
    <t>88935</t>
  </si>
  <si>
    <t>88941-88946</t>
  </si>
  <si>
    <t>89000</t>
  </si>
  <si>
    <t>89009</t>
  </si>
  <si>
    <t>89085-89087</t>
  </si>
  <si>
    <t>89101-89107</t>
  </si>
  <si>
    <t>89109</t>
  </si>
  <si>
    <t>89111-89115</t>
  </si>
  <si>
    <t>89121</t>
  </si>
  <si>
    <t>89123</t>
  </si>
  <si>
    <t>89131-89132</t>
  </si>
  <si>
    <t>89134</t>
  </si>
  <si>
    <t>89136-89137</t>
  </si>
  <si>
    <t>89142-89144</t>
  </si>
  <si>
    <t>89151-89153</t>
  </si>
  <si>
    <t>89161-89162</t>
  </si>
  <si>
    <t>89171</t>
  </si>
  <si>
    <t>89174</t>
  </si>
  <si>
    <t>89176-89177</t>
  </si>
  <si>
    <t>89181-89183</t>
  </si>
  <si>
    <t>89191-89193</t>
  </si>
  <si>
    <t>89208</t>
  </si>
  <si>
    <t>89285-89286</t>
  </si>
  <si>
    <t>89300-89302</t>
  </si>
  <si>
    <t>89311-89312</t>
  </si>
  <si>
    <t>89314-89316</t>
  </si>
  <si>
    <t>89323-89326</t>
  </si>
  <si>
    <t>89385-89386</t>
  </si>
  <si>
    <t>89400-89401</t>
  </si>
  <si>
    <t>89403-89407</t>
  </si>
  <si>
    <t>89411-89413</t>
  </si>
  <si>
    <t>89415</t>
  </si>
  <si>
    <t>89417-89418</t>
  </si>
  <si>
    <t>89421-89426</t>
  </si>
  <si>
    <t>89431-89436</t>
  </si>
  <si>
    <t>89485-89486</t>
  </si>
  <si>
    <t>89500-89502</t>
  </si>
  <si>
    <t>89511-89512</t>
  </si>
  <si>
    <t>89514-89515</t>
  </si>
  <si>
    <t>89517-89518</t>
  </si>
  <si>
    <t>89521-89522</t>
  </si>
  <si>
    <t>89524-89528</t>
  </si>
  <si>
    <t>89585-89586</t>
  </si>
  <si>
    <t>89600</t>
  </si>
  <si>
    <t>89611-89616</t>
  </si>
  <si>
    <t>89686</t>
  </si>
  <si>
    <t>89700-89703</t>
  </si>
  <si>
    <t>89711-89713</t>
  </si>
  <si>
    <t>89785</t>
  </si>
  <si>
    <t>89800-89802</t>
  </si>
  <si>
    <t>89885</t>
  </si>
  <si>
    <t>89901-89905</t>
  </si>
  <si>
    <t>89911-89919</t>
  </si>
  <si>
    <t>89921-89925</t>
  </si>
  <si>
    <t>89927</t>
  </si>
  <si>
    <t>89931-89936</t>
  </si>
  <si>
    <t>89941-89946</t>
  </si>
  <si>
    <t>89951-89956</t>
  </si>
  <si>
    <t>89961-89966</t>
  </si>
  <si>
    <t>89971-89976</t>
  </si>
  <si>
    <t>89981-89986</t>
  </si>
  <si>
    <t>90000</t>
  </si>
  <si>
    <t>90085-90087</t>
  </si>
  <si>
    <t>90101-90106</t>
  </si>
  <si>
    <t>90111-90115</t>
  </si>
  <si>
    <t>90121-90127</t>
  </si>
  <si>
    <t>90131</t>
  </si>
  <si>
    <t>90133-90139</t>
  </si>
  <si>
    <t>90200</t>
  </si>
  <si>
    <t>90285</t>
  </si>
  <si>
    <t>90301-90302</t>
  </si>
  <si>
    <t>90308</t>
  </si>
  <si>
    <t>90386</t>
  </si>
  <si>
    <t>90400-90404</t>
  </si>
  <si>
    <t>90411-90413</t>
  </si>
  <si>
    <t>90421-90424</t>
  </si>
  <si>
    <t>90485</t>
  </si>
  <si>
    <t>90500</t>
  </si>
  <si>
    <t>90502</t>
  </si>
  <si>
    <t>90504-90507</t>
  </si>
  <si>
    <t>90511-90516</t>
  </si>
  <si>
    <t>90521-90522</t>
  </si>
  <si>
    <t>90585-90586</t>
  </si>
  <si>
    <t>90600-90606</t>
  </si>
  <si>
    <t>90685-90686</t>
  </si>
  <si>
    <t>90700</t>
  </si>
  <si>
    <t>90702-90704</t>
  </si>
  <si>
    <t>90711-90715</t>
  </si>
  <si>
    <t>90717-90718</t>
  </si>
  <si>
    <t>90785</t>
  </si>
  <si>
    <t>91002-91003</t>
  </si>
  <si>
    <t>91011-91013</t>
  </si>
  <si>
    <t>91022-91025</t>
  </si>
  <si>
    <t>91036</t>
  </si>
  <si>
    <t>91041-91042</t>
  </si>
  <si>
    <t>91100</t>
  </si>
  <si>
    <t>91108</t>
  </si>
  <si>
    <t>91185-91186</t>
  </si>
  <si>
    <t>91200-91202</t>
  </si>
  <si>
    <t>91204</t>
  </si>
  <si>
    <t>91208</t>
  </si>
  <si>
    <t>91285-91286</t>
  </si>
  <si>
    <t>91300</t>
  </si>
  <si>
    <t>91385-91386</t>
  </si>
  <si>
    <t>91400-91403</t>
  </si>
  <si>
    <t>91408</t>
  </si>
  <si>
    <t>91502</t>
  </si>
  <si>
    <t>91511</t>
  </si>
  <si>
    <t>91601-91604</t>
  </si>
  <si>
    <t>91700-91703</t>
  </si>
  <si>
    <t>91901-91902</t>
  </si>
  <si>
    <t>91904-91908</t>
  </si>
  <si>
    <t>91911-91915</t>
  </si>
  <si>
    <t>91921-91923</t>
  </si>
  <si>
    <t>92000-92001</t>
  </si>
  <si>
    <t>92003</t>
  </si>
  <si>
    <t>92008-92009</t>
  </si>
  <si>
    <t>92011</t>
  </si>
  <si>
    <t>92013</t>
  </si>
  <si>
    <t>92021</t>
  </si>
  <si>
    <t>92023</t>
  </si>
  <si>
    <t>92025</t>
  </si>
  <si>
    <t>92031</t>
  </si>
  <si>
    <t>92082</t>
  </si>
  <si>
    <t>92085-92087</t>
  </si>
  <si>
    <t>92100</t>
  </si>
  <si>
    <t>92180-92181</t>
  </si>
  <si>
    <t>92185-92188</t>
  </si>
  <si>
    <t>92200-92206</t>
  </si>
  <si>
    <t>92208</t>
  </si>
  <si>
    <t>92285-92286</t>
  </si>
  <si>
    <t>92300-92301</t>
  </si>
  <si>
    <t>92303</t>
  </si>
  <si>
    <t>92308-92309</t>
  </si>
  <si>
    <t>92311-92312</t>
  </si>
  <si>
    <t>92385-92386</t>
  </si>
  <si>
    <t>92408</t>
  </si>
  <si>
    <t>92486</t>
  </si>
  <si>
    <t>92500-92506</t>
  </si>
  <si>
    <t>92585-92586</t>
  </si>
  <si>
    <t>92600-92603</t>
  </si>
  <si>
    <t>92608</t>
  </si>
  <si>
    <t>92685-92686</t>
  </si>
  <si>
    <t>92700</t>
  </si>
  <si>
    <t>92702-92706</t>
  </si>
  <si>
    <t>92712-92714</t>
  </si>
  <si>
    <t>92721-92723</t>
  </si>
  <si>
    <t>92786</t>
  </si>
  <si>
    <t>92800</t>
  </si>
  <si>
    <t>92802-92803</t>
  </si>
  <si>
    <t>92885-92886</t>
  </si>
  <si>
    <t>92901-92904</t>
  </si>
  <si>
    <t>92911-92918</t>
  </si>
  <si>
    <t>92921-92923</t>
  </si>
  <si>
    <t>93000-93004</t>
  </si>
  <si>
    <t>93008-93009</t>
  </si>
  <si>
    <t>93012-93014</t>
  </si>
  <si>
    <t>93021-93022</t>
  </si>
  <si>
    <t>93032</t>
  </si>
  <si>
    <t>93085-93087</t>
  </si>
  <si>
    <t>93183-93186</t>
  </si>
  <si>
    <t>93200-93203</t>
  </si>
  <si>
    <t>93208</t>
  </si>
  <si>
    <t>93285-93286</t>
  </si>
  <si>
    <t>93300-93303</t>
  </si>
  <si>
    <t>93308-93309</t>
  </si>
  <si>
    <t>93385-93387</t>
  </si>
  <si>
    <t>93400</t>
  </si>
  <si>
    <t>93485-93486</t>
  </si>
  <si>
    <t>93500-93504</t>
  </si>
  <si>
    <t>93585-93586</t>
  </si>
  <si>
    <t>93600</t>
  </si>
  <si>
    <t>93608</t>
  </si>
  <si>
    <t>93685-93686</t>
  </si>
  <si>
    <t>93700</t>
  </si>
  <si>
    <t>93708</t>
  </si>
  <si>
    <t>93785-93786</t>
  </si>
  <si>
    <t>93800-93802</t>
  </si>
  <si>
    <t>93808</t>
  </si>
  <si>
    <t>93885</t>
  </si>
  <si>
    <t>93900-93907</t>
  </si>
  <si>
    <t>93911-93919</t>
  </si>
  <si>
    <t>93921-93927</t>
  </si>
  <si>
    <t>93935</t>
  </si>
  <si>
    <t>93980-93982</t>
  </si>
  <si>
    <t>93985-93986</t>
  </si>
  <si>
    <t>94001-94002</t>
  </si>
  <si>
    <t>94100</t>
  </si>
  <si>
    <t>94203-94205</t>
  </si>
  <si>
    <t>94211-94215</t>
  </si>
  <si>
    <t>94302-94303</t>
  </si>
  <si>
    <t>94305-94306</t>
  </si>
  <si>
    <t>94400-94403</t>
  </si>
  <si>
    <t>94485</t>
  </si>
  <si>
    <t>94503-94504</t>
  </si>
  <si>
    <t>94515</t>
  </si>
  <si>
    <t>94600-94603</t>
  </si>
  <si>
    <t>94685-94686</t>
  </si>
  <si>
    <t>94702</t>
  </si>
  <si>
    <t>94800-94803</t>
  </si>
  <si>
    <t>94885-94886</t>
  </si>
  <si>
    <t>94901</t>
  </si>
  <si>
    <t>94903-94905</t>
  </si>
  <si>
    <t>94912-94913</t>
  </si>
  <si>
    <t>94916</t>
  </si>
  <si>
    <t>94921-94923</t>
  </si>
  <si>
    <t>94934-94936</t>
  </si>
  <si>
    <t>94943</t>
  </si>
  <si>
    <t>94952-94953</t>
  </si>
  <si>
    <t>94961-94967</t>
  </si>
  <si>
    <t>94971-94975</t>
  </si>
  <si>
    <t>94981-94987</t>
  </si>
  <si>
    <t>95200-95208</t>
  </si>
  <si>
    <t>95212-95216</t>
  </si>
  <si>
    <t>95221-95222</t>
  </si>
  <si>
    <t>95231-95232</t>
  </si>
  <si>
    <t>95234-95235</t>
  </si>
  <si>
    <t>95501</t>
  </si>
  <si>
    <t>95703-95704</t>
  </si>
  <si>
    <t>95800</t>
  </si>
  <si>
    <t>95802</t>
  </si>
  <si>
    <t>95808</t>
  </si>
  <si>
    <t>95915-95922</t>
  </si>
  <si>
    <t>95925-95928</t>
  </si>
  <si>
    <t>95931-95932</t>
  </si>
  <si>
    <t>95934</t>
  </si>
  <si>
    <t>95936</t>
  </si>
  <si>
    <t>95939</t>
  </si>
  <si>
    <t>95943-95946</t>
  </si>
  <si>
    <t>96007</t>
  </si>
  <si>
    <t>96009</t>
  </si>
  <si>
    <t>96014-96018</t>
  </si>
  <si>
    <t>96101</t>
  </si>
  <si>
    <t>96103-96104</t>
  </si>
  <si>
    <t>96180</t>
  </si>
  <si>
    <t>96185-96186</t>
  </si>
  <si>
    <t>96201-96203</t>
  </si>
  <si>
    <t>96205-96206</t>
  </si>
  <si>
    <t>96333-96336</t>
  </si>
  <si>
    <t>96341-96347</t>
  </si>
  <si>
    <t>96351-96356</t>
  </si>
  <si>
    <t>96361-96363</t>
  </si>
  <si>
    <t>96377-96378</t>
  </si>
  <si>
    <t>96381-96384</t>
  </si>
  <si>
    <t>96400-96404</t>
  </si>
  <si>
    <t>96501</t>
  </si>
  <si>
    <t>96600-96601</t>
  </si>
  <si>
    <t>96604-96605</t>
  </si>
  <si>
    <t>96608-96609</t>
  </si>
  <si>
    <t>96686</t>
  </si>
  <si>
    <t>96700</t>
  </si>
  <si>
    <t>96703</t>
  </si>
  <si>
    <t>96705-96706</t>
  </si>
  <si>
    <t>96785</t>
  </si>
  <si>
    <t>96800-96804</t>
  </si>
  <si>
    <t>96806</t>
  </si>
  <si>
    <t>96903</t>
  </si>
  <si>
    <t>96913</t>
  </si>
  <si>
    <t>96916-96917</t>
  </si>
  <si>
    <t>96922</t>
  </si>
  <si>
    <t>96926-96927</t>
  </si>
  <si>
    <t>96931-96932</t>
  </si>
  <si>
    <t>96934-96935</t>
  </si>
  <si>
    <t>96941</t>
  </si>
  <si>
    <t>96943-96947</t>
  </si>
  <si>
    <t>96952-96953</t>
  </si>
  <si>
    <t>96960-96965</t>
  </si>
  <si>
    <t>96972-96975</t>
  </si>
  <si>
    <t>97500</t>
  </si>
  <si>
    <t>97586</t>
  </si>
  <si>
    <t>97600-97601</t>
  </si>
  <si>
    <t>97685</t>
  </si>
  <si>
    <t>97904-97906</t>
  </si>
  <si>
    <t>97911-97917</t>
  </si>
  <si>
    <t>97921</t>
  </si>
  <si>
    <t>97923-97927</t>
  </si>
  <si>
    <t>98102-98105</t>
  </si>
  <si>
    <t>98121-98125</t>
  </si>
  <si>
    <t>98135</t>
  </si>
  <si>
    <t>98141-98144</t>
  </si>
  <si>
    <t>98500-98501</t>
  </si>
  <si>
    <t>98600-98604</t>
  </si>
  <si>
    <t>98607-98608</t>
  </si>
  <si>
    <t>98611</t>
  </si>
  <si>
    <t>98613</t>
  </si>
  <si>
    <t>98621-98625</t>
  </si>
  <si>
    <t>98685</t>
  </si>
  <si>
    <t>98700</t>
  </si>
  <si>
    <t>98703-98707</t>
  </si>
  <si>
    <t>98709</t>
  </si>
  <si>
    <t>98711-98713</t>
  </si>
  <si>
    <t>98720-98723</t>
  </si>
  <si>
    <t>98725</t>
  </si>
  <si>
    <t>98786</t>
  </si>
  <si>
    <t>98800-98806</t>
  </si>
  <si>
    <t>98808-98809</t>
  </si>
  <si>
    <t>98885</t>
  </si>
  <si>
    <t>98901</t>
  </si>
  <si>
    <t>98905-98908</t>
  </si>
  <si>
    <t>98911</t>
  </si>
  <si>
    <t>98921-98923</t>
  </si>
  <si>
    <t>98941-98948</t>
  </si>
  <si>
    <t>98951</t>
  </si>
  <si>
    <t>98953-98956</t>
  </si>
  <si>
    <t>98964</t>
  </si>
  <si>
    <t>98967-98969</t>
  </si>
  <si>
    <t>99003-99004</t>
  </si>
  <si>
    <t>99007</t>
  </si>
  <si>
    <t>99011-99015</t>
  </si>
  <si>
    <t>99108</t>
  </si>
  <si>
    <t>99202-99208</t>
  </si>
  <si>
    <t>99300</t>
  </si>
  <si>
    <t>99500-99502</t>
  </si>
  <si>
    <t>99586</t>
  </si>
  <si>
    <t>99600-99603</t>
  </si>
  <si>
    <t>99685-99686</t>
  </si>
  <si>
    <t>99700-99708</t>
  </si>
  <si>
    <t>99711-99713</t>
  </si>
  <si>
    <t>99785-99786</t>
  </si>
  <si>
    <t>99800-99802</t>
  </si>
  <si>
    <t>99808</t>
  </si>
  <si>
    <t>99885-99886</t>
  </si>
  <si>
    <t>99901-99904</t>
  </si>
  <si>
    <t>99906</t>
  </si>
  <si>
    <t>99911-99915</t>
  </si>
  <si>
    <t>99921-99922</t>
  </si>
  <si>
    <t>99931-99933</t>
  </si>
  <si>
    <t>99935</t>
  </si>
  <si>
    <t>99941-99946</t>
  </si>
  <si>
    <t>99951-99956</t>
  </si>
  <si>
    <t>99961-99964</t>
  </si>
  <si>
    <t>99966-99968</t>
  </si>
  <si>
    <t>99971-99977</t>
  </si>
  <si>
    <t>08508</t>
  </si>
  <si>
    <t>08511-08513</t>
  </si>
  <si>
    <t>08522</t>
  </si>
  <si>
    <t>08585-08586</t>
  </si>
  <si>
    <t>08600-08603</t>
  </si>
  <si>
    <t>08605-08606</t>
  </si>
  <si>
    <t>08610-08612</t>
  </si>
  <si>
    <t>08614</t>
  </si>
  <si>
    <t>08616-08618</t>
  </si>
  <si>
    <t>08700-08701</t>
  </si>
  <si>
    <t>08785-08787</t>
  </si>
  <si>
    <t>08801</t>
  </si>
  <si>
    <t>08803</t>
  </si>
  <si>
    <t>08805-08808</t>
  </si>
  <si>
    <t>08811</t>
  </si>
  <si>
    <t>08813-08817</t>
  </si>
  <si>
    <t>08821-08827</t>
  </si>
  <si>
    <t>08831-08834</t>
  </si>
  <si>
    <t>08901-08903</t>
  </si>
  <si>
    <t>08905-08907</t>
  </si>
  <si>
    <t>08911-08913</t>
  </si>
  <si>
    <t>08915</t>
  </si>
  <si>
    <t>08917-08918</t>
  </si>
  <si>
    <t>08921-08922</t>
  </si>
  <si>
    <t>08924-08927</t>
  </si>
  <si>
    <t>08931-08939</t>
  </si>
  <si>
    <t>08941-08943</t>
  </si>
  <si>
    <t>08952-08956</t>
  </si>
  <si>
    <t>08958</t>
  </si>
  <si>
    <t>09000</t>
  </si>
  <si>
    <t>09008</t>
  </si>
  <si>
    <t>09085-09087</t>
  </si>
  <si>
    <t>09100-09101</t>
  </si>
  <si>
    <t>09104-09105</t>
  </si>
  <si>
    <t>09186</t>
  </si>
  <si>
    <t>09200-09203</t>
  </si>
  <si>
    <t>09285-09286</t>
  </si>
  <si>
    <t>09300-09307</t>
  </si>
  <si>
    <t>09385-09387</t>
  </si>
  <si>
    <t>09400</t>
  </si>
  <si>
    <t>09485-09487</t>
  </si>
  <si>
    <t>09500-09501</t>
  </si>
  <si>
    <t>09503-09504</t>
  </si>
  <si>
    <t>09586</t>
  </si>
  <si>
    <t>09600</t>
  </si>
  <si>
    <t>09685-09686</t>
  </si>
  <si>
    <t>09700-09704</t>
  </si>
  <si>
    <t>09711-09712</t>
  </si>
  <si>
    <t>09785-09786</t>
  </si>
  <si>
    <t>09801</t>
  </si>
  <si>
    <t>09803-09806</t>
  </si>
  <si>
    <t>09812-09819</t>
  </si>
  <si>
    <t>09821-09823</t>
  </si>
  <si>
    <t>09825-09826</t>
  </si>
  <si>
    <t>09828-09829</t>
  </si>
  <si>
    <t>09831-09833</t>
  </si>
  <si>
    <t>09835</t>
  </si>
  <si>
    <t>09841</t>
  </si>
  <si>
    <t>09844-09845</t>
  </si>
  <si>
    <t>09851-09852</t>
  </si>
  <si>
    <t>09854-09855</t>
  </si>
  <si>
    <t>09857-09859</t>
  </si>
  <si>
    <t>09861-09863</t>
  </si>
  <si>
    <t>09865-09867</t>
  </si>
  <si>
    <t>09901-09904</t>
  </si>
  <si>
    <t>09906-09908</t>
  </si>
  <si>
    <t>09911-09915</t>
  </si>
  <si>
    <t>09921-09924</t>
  </si>
  <si>
    <t>09931-09932</t>
  </si>
  <si>
    <t>09934-09936</t>
  </si>
  <si>
    <t>09941</t>
  </si>
  <si>
    <t>09943-09945</t>
  </si>
  <si>
    <t>09951</t>
  </si>
  <si>
    <t>09953</t>
  </si>
  <si>
    <t>09955-09956</t>
  </si>
  <si>
    <t>09961-09965</t>
  </si>
  <si>
    <t>10001-10006</t>
  </si>
  <si>
    <t>10011-10017</t>
  </si>
  <si>
    <t>10021-10022</t>
  </si>
  <si>
    <t>38104</t>
  </si>
  <si>
    <t>38124</t>
  </si>
  <si>
    <t>38127</t>
  </si>
  <si>
    <t>38132-38133</t>
  </si>
  <si>
    <t>38141</t>
  </si>
  <si>
    <t>38143</t>
  </si>
  <si>
    <t>38405</t>
  </si>
  <si>
    <t>38407</t>
  </si>
  <si>
    <t>38411-38414</t>
  </si>
  <si>
    <t>38603</t>
  </si>
  <si>
    <t>38622</t>
  </si>
  <si>
    <t>38911-38913</t>
  </si>
  <si>
    <t>38921-38927</t>
  </si>
  <si>
    <t>39015-39016</t>
  </si>
  <si>
    <t>39503-39507</t>
  </si>
  <si>
    <t>39511</t>
  </si>
  <si>
    <t>39602-39604</t>
  </si>
  <si>
    <t>39701-39703</t>
  </si>
  <si>
    <t>39912-39916</t>
  </si>
  <si>
    <t>39918</t>
  </si>
  <si>
    <t>39921</t>
  </si>
  <si>
    <t>39932</t>
  </si>
  <si>
    <t>39935</t>
  </si>
  <si>
    <t>39953</t>
  </si>
  <si>
    <t>39972-39973</t>
  </si>
  <si>
    <t>39991-39996</t>
  </si>
  <si>
    <t>41011-41014</t>
  </si>
  <si>
    <t>41021-41025</t>
  </si>
  <si>
    <t>41032-41033</t>
  </si>
  <si>
    <t>41035-41036</t>
  </si>
  <si>
    <t>41300-41305</t>
  </si>
  <si>
    <t>41307</t>
  </si>
  <si>
    <t>41385-41386</t>
  </si>
  <si>
    <t>41400</t>
  </si>
  <si>
    <t>41485-41486</t>
  </si>
  <si>
    <t>41500-41501</t>
  </si>
  <si>
    <t>41503</t>
  </si>
  <si>
    <t>41505</t>
  </si>
  <si>
    <t>41901</t>
  </si>
  <si>
    <t>41903</t>
  </si>
  <si>
    <t>42131-42133</t>
  </si>
  <si>
    <t>42801-42804</t>
  </si>
  <si>
    <t>43138-43139</t>
  </si>
  <si>
    <t>43141</t>
  </si>
  <si>
    <t>43706</t>
  </si>
  <si>
    <t>52005</t>
  </si>
  <si>
    <t>52011-52012</t>
  </si>
  <si>
    <t>52014-52016</t>
  </si>
  <si>
    <t>52018</t>
  </si>
  <si>
    <t>52033-52034</t>
  </si>
  <si>
    <t>52103</t>
  </si>
  <si>
    <t>52113</t>
  </si>
  <si>
    <t>52203</t>
  </si>
  <si>
    <t>52602</t>
  </si>
  <si>
    <t>52802</t>
  </si>
  <si>
    <t>52904-52905</t>
  </si>
  <si>
    <t>52907</t>
  </si>
  <si>
    <t>52916</t>
  </si>
  <si>
    <t>52918</t>
  </si>
  <si>
    <t>60102-60105</t>
  </si>
  <si>
    <t>60107</t>
  </si>
  <si>
    <t>61001-61002</t>
  </si>
  <si>
    <t>61911-61914</t>
  </si>
  <si>
    <t>62003</t>
  </si>
  <si>
    <t>62013-62014</t>
  </si>
  <si>
    <t>62085</t>
  </si>
  <si>
    <t>62100-62102</t>
  </si>
  <si>
    <t>62108</t>
  </si>
  <si>
    <t>62185-62186</t>
  </si>
  <si>
    <t>62200</t>
  </si>
  <si>
    <t>62202-62204</t>
  </si>
  <si>
    <t>62286</t>
  </si>
  <si>
    <t>62300-62303</t>
  </si>
  <si>
    <t>62311</t>
  </si>
  <si>
    <t>62385</t>
  </si>
  <si>
    <t>62401</t>
  </si>
  <si>
    <t>62408-62409</t>
  </si>
  <si>
    <t>62485-62486</t>
  </si>
  <si>
    <t>62500-62501</t>
  </si>
  <si>
    <t>62585-62586</t>
  </si>
  <si>
    <t>62600</t>
  </si>
  <si>
    <t>62602</t>
  </si>
  <si>
    <t>62604</t>
  </si>
  <si>
    <t>62685</t>
  </si>
  <si>
    <t>62700-62702</t>
  </si>
  <si>
    <t>62785-62786</t>
  </si>
  <si>
    <t>62901-62903</t>
  </si>
  <si>
    <t>62911-62913</t>
  </si>
  <si>
    <t>62922-62925</t>
  </si>
  <si>
    <t>62931-62932</t>
  </si>
  <si>
    <t>62934-62935</t>
  </si>
  <si>
    <t>63300-63301</t>
  </si>
  <si>
    <t>63700-63702</t>
  </si>
  <si>
    <t>63704</t>
  </si>
  <si>
    <t>63711-63716</t>
  </si>
  <si>
    <t>63802-63806</t>
  </si>
  <si>
    <t>64004</t>
  </si>
  <si>
    <t>64011-64014</t>
  </si>
  <si>
    <t>64200</t>
  </si>
  <si>
    <t>64285</t>
  </si>
  <si>
    <t>64300-64301</t>
  </si>
  <si>
    <t>64303</t>
  </si>
  <si>
    <t>64305-64306</t>
  </si>
  <si>
    <t>64308</t>
  </si>
  <si>
    <t>64400</t>
  </si>
  <si>
    <t>64402</t>
  </si>
  <si>
    <t>64411-64412</t>
  </si>
  <si>
    <t>64486</t>
  </si>
  <si>
    <t>64500</t>
  </si>
  <si>
    <t>64502-64505</t>
  </si>
  <si>
    <t>64585</t>
  </si>
  <si>
    <t>64600-64603</t>
  </si>
  <si>
    <t>64611-64614</t>
  </si>
  <si>
    <t>64685-64686</t>
  </si>
  <si>
    <t>64700</t>
  </si>
  <si>
    <t>64711-64712</t>
  </si>
  <si>
    <t>64715-64717</t>
  </si>
  <si>
    <t>64785</t>
  </si>
  <si>
    <t>64800-64804</t>
  </si>
  <si>
    <t>64885</t>
  </si>
  <si>
    <t>64901</t>
  </si>
  <si>
    <t>64903-64904</t>
  </si>
  <si>
    <t>64911-64915</t>
  </si>
  <si>
    <t>64921-64923</t>
  </si>
  <si>
    <t>64925-64926</t>
  </si>
  <si>
    <t>64931</t>
  </si>
  <si>
    <t>64935-64936</t>
  </si>
  <si>
    <t>64941-64942</t>
  </si>
  <si>
    <t>64944-64945</t>
  </si>
  <si>
    <t>64951</t>
  </si>
  <si>
    <t>64953-64954</t>
  </si>
  <si>
    <t>64961-64962</t>
  </si>
  <si>
    <t>64964-64966</t>
  </si>
  <si>
    <t>64971-64972</t>
  </si>
  <si>
    <t>65111-65114</t>
  </si>
  <si>
    <t>65116</t>
  </si>
  <si>
    <t>65500</t>
  </si>
  <si>
    <t>65508</t>
  </si>
  <si>
    <t>65600-65601</t>
  </si>
  <si>
    <t>65603-65606</t>
  </si>
  <si>
    <t>65609</t>
  </si>
  <si>
    <t>65613</t>
  </si>
  <si>
    <t>65615-65617</t>
  </si>
  <si>
    <t>65621-65625</t>
  </si>
  <si>
    <t>66700-66701</t>
  </si>
  <si>
    <t>66703-66704</t>
  </si>
  <si>
    <t>66711</t>
  </si>
  <si>
    <t>66713</t>
  </si>
  <si>
    <t>66715</t>
  </si>
  <si>
    <t>66785-66786</t>
  </si>
  <si>
    <t>66800</t>
  </si>
  <si>
    <t>66802-66803</t>
  </si>
  <si>
    <t>66808</t>
  </si>
  <si>
    <t>66886</t>
  </si>
  <si>
    <t>66911-66912</t>
  </si>
  <si>
    <t>66921-66928</t>
  </si>
  <si>
    <t>66931</t>
  </si>
  <si>
    <t>66933-66936</t>
  </si>
  <si>
    <t>66938</t>
  </si>
  <si>
    <t>66941-66943</t>
  </si>
  <si>
    <t>66951-66953</t>
  </si>
  <si>
    <t>66961-66969</t>
  </si>
  <si>
    <t>67113</t>
  </si>
  <si>
    <t>67115</t>
  </si>
  <si>
    <t>67121</t>
  </si>
  <si>
    <t>67124</t>
  </si>
  <si>
    <t>67125</t>
  </si>
  <si>
    <t>67132</t>
  </si>
  <si>
    <t>67141-67142</t>
  </si>
  <si>
    <t>67201</t>
  </si>
  <si>
    <t>67307</t>
  </si>
  <si>
    <t>67311-67312</t>
  </si>
  <si>
    <t>67313-67314</t>
  </si>
  <si>
    <t>67503</t>
  </si>
  <si>
    <t>67521-67522</t>
  </si>
  <si>
    <t>67600</t>
  </si>
  <si>
    <t>67608</t>
  </si>
  <si>
    <t>67685-67686</t>
  </si>
  <si>
    <t>67700-67701</t>
  </si>
  <si>
    <t>67785</t>
  </si>
  <si>
    <t>67800-67802</t>
  </si>
  <si>
    <t>67811-67812</t>
  </si>
  <si>
    <t>67902</t>
  </si>
  <si>
    <t>67903</t>
  </si>
  <si>
    <t>67911-67913</t>
  </si>
  <si>
    <t>67923-67924</t>
  </si>
  <si>
    <t>67931</t>
  </si>
  <si>
    <t>67933-67934</t>
  </si>
  <si>
    <t>67941-67943</t>
  </si>
  <si>
    <t>67951-67953</t>
  </si>
  <si>
    <t>67955-67956</t>
  </si>
  <si>
    <t>68000-68009</t>
  </si>
  <si>
    <t>68011-68012</t>
  </si>
  <si>
    <t>68014</t>
  </si>
  <si>
    <t>68080</t>
  </si>
  <si>
    <t>68085-68087</t>
  </si>
  <si>
    <t>68100</t>
  </si>
  <si>
    <t>68185</t>
  </si>
  <si>
    <t>68200-68201</t>
  </si>
  <si>
    <t>68203-68204</t>
  </si>
  <si>
    <t>68206-68209</t>
  </si>
  <si>
    <t>68285-68286</t>
  </si>
  <si>
    <t>68300-68303</t>
  </si>
  <si>
    <t>68308</t>
  </si>
  <si>
    <t>68385-68386</t>
  </si>
  <si>
    <t>68400-68404</t>
  </si>
  <si>
    <t>68485-68486</t>
  </si>
  <si>
    <t>68500-68501</t>
  </si>
  <si>
    <t>68503-68504</t>
  </si>
  <si>
    <t>68585-68586</t>
  </si>
  <si>
    <t>68901-68907</t>
  </si>
  <si>
    <t>68911-68914</t>
  </si>
  <si>
    <t>68921-68923</t>
  </si>
  <si>
    <t>68925</t>
  </si>
  <si>
    <t>68931-68935</t>
  </si>
  <si>
    <t>68941-68942</t>
  </si>
  <si>
    <t>68944-68945</t>
  </si>
  <si>
    <t>68951-68952</t>
  </si>
  <si>
    <t>68955-68956</t>
  </si>
  <si>
    <t>69000-69004</t>
  </si>
  <si>
    <t>69008</t>
  </si>
  <si>
    <t>69011-69015</t>
  </si>
  <si>
    <t>69021</t>
  </si>
  <si>
    <t>69023-69028</t>
  </si>
  <si>
    <t>69032-69035</t>
  </si>
  <si>
    <t>69085-69086</t>
  </si>
  <si>
    <t>69100</t>
  </si>
  <si>
    <t>69186</t>
  </si>
  <si>
    <t>69200</t>
  </si>
  <si>
    <t>69202-69204</t>
  </si>
  <si>
    <t>69206-69207</t>
  </si>
  <si>
    <t>69285-69286</t>
  </si>
  <si>
    <t>69300-69302</t>
  </si>
  <si>
    <t>69305</t>
  </si>
  <si>
    <t>69385-69386</t>
  </si>
  <si>
    <t>69400</t>
  </si>
  <si>
    <t>69402-69404</t>
  </si>
  <si>
    <t>69485</t>
  </si>
  <si>
    <t>69500-69501</t>
  </si>
  <si>
    <t>69585</t>
  </si>
  <si>
    <t>69600-69607</t>
  </si>
  <si>
    <t>69611-69612</t>
  </si>
  <si>
    <t>69685</t>
  </si>
  <si>
    <t>69700-69706</t>
  </si>
  <si>
    <t>69711-69713</t>
  </si>
  <si>
    <t>69785-69786</t>
  </si>
  <si>
    <t>69800</t>
  </si>
  <si>
    <t>69802</t>
  </si>
  <si>
    <t>69804</t>
  </si>
  <si>
    <t>69812</t>
  </si>
  <si>
    <t>69821-69822</t>
  </si>
  <si>
    <t>69885-69886</t>
  </si>
  <si>
    <t>69901-69902</t>
  </si>
  <si>
    <t>69904-69909</t>
  </si>
  <si>
    <t>69911-69919</t>
  </si>
  <si>
    <t>69922-69923</t>
  </si>
  <si>
    <t>69925</t>
  </si>
  <si>
    <t>69928</t>
  </si>
  <si>
    <t>69931-69933</t>
  </si>
  <si>
    <t>69935-69937</t>
  </si>
  <si>
    <t>69941-69947</t>
  </si>
  <si>
    <t>69951-69953</t>
  </si>
  <si>
    <t>69955-69956</t>
  </si>
  <si>
    <t>70122</t>
  </si>
  <si>
    <t>70124-70125</t>
  </si>
  <si>
    <t>70126</t>
  </si>
  <si>
    <t>70132</t>
  </si>
  <si>
    <t>70142-70143</t>
  </si>
  <si>
    <t>70145</t>
  </si>
  <si>
    <t>70500-70501</t>
  </si>
  <si>
    <t>70585-70586</t>
  </si>
  <si>
    <t>70601-70603</t>
  </si>
  <si>
    <t>70685-70686</t>
  </si>
  <si>
    <t>70700-70702</t>
  </si>
  <si>
    <t>70704-70705</t>
  </si>
  <si>
    <t>70785</t>
  </si>
  <si>
    <t>70800</t>
  </si>
  <si>
    <t>70803-70808</t>
  </si>
  <si>
    <t>70811-70813</t>
  </si>
  <si>
    <t>70815</t>
  </si>
  <si>
    <t>70885-70886</t>
  </si>
  <si>
    <t>70902-70905</t>
  </si>
  <si>
    <t>70907-70908</t>
  </si>
  <si>
    <t>70912</t>
  </si>
  <si>
    <t>70923-70926</t>
  </si>
  <si>
    <t>70931</t>
  </si>
  <si>
    <t>70934</t>
  </si>
  <si>
    <t>70936-70937</t>
  </si>
  <si>
    <t>70939</t>
  </si>
  <si>
    <t>70942-70943</t>
  </si>
  <si>
    <t>70946</t>
  </si>
  <si>
    <t>71012</t>
  </si>
  <si>
    <t>71013</t>
  </si>
  <si>
    <t>71400</t>
  </si>
  <si>
    <t>71401</t>
  </si>
  <si>
    <t>71403</t>
  </si>
  <si>
    <t>71412</t>
  </si>
  <si>
    <t>71414</t>
  </si>
  <si>
    <t>71421-71423</t>
  </si>
  <si>
    <t>71485-71486</t>
  </si>
  <si>
    <t>71500</t>
  </si>
  <si>
    <t>71585</t>
  </si>
  <si>
    <t>71600-71603</t>
  </si>
  <si>
    <t>71611-71615</t>
  </si>
  <si>
    <t>71685-71686</t>
  </si>
  <si>
    <t>71700-71702</t>
  </si>
  <si>
    <t>71704-71707</t>
  </si>
  <si>
    <t>71785</t>
  </si>
  <si>
    <t>71800-71803</t>
  </si>
  <si>
    <t>71885</t>
  </si>
  <si>
    <t>71901-71903</t>
  </si>
  <si>
    <t>71911</t>
  </si>
  <si>
    <t>71913</t>
  </si>
  <si>
    <t>71921-71928</t>
  </si>
  <si>
    <t>71931-71932</t>
  </si>
  <si>
    <t>71935-71938</t>
  </si>
  <si>
    <t>72014-72019</t>
  </si>
  <si>
    <t>72203</t>
  </si>
  <si>
    <t>72211-72214</t>
  </si>
  <si>
    <t>72216-72217</t>
  </si>
  <si>
    <t>72221-72224</t>
  </si>
  <si>
    <t>72226</t>
  </si>
  <si>
    <t>72500</t>
  </si>
  <si>
    <t>72502-72504</t>
  </si>
  <si>
    <t>72700-72704</t>
  </si>
  <si>
    <t>72706</t>
  </si>
  <si>
    <t>72785</t>
  </si>
  <si>
    <t>72800-72802</t>
  </si>
  <si>
    <t>72804-72806</t>
  </si>
  <si>
    <t>72912-72914</t>
  </si>
  <si>
    <t>72933-72937</t>
  </si>
  <si>
    <t>72941-72943</t>
  </si>
  <si>
    <t>72951-72952</t>
  </si>
  <si>
    <t>72954-72958</t>
  </si>
  <si>
    <t>72961-72963</t>
  </si>
  <si>
    <t>72966-72967</t>
  </si>
  <si>
    <t>73103</t>
  </si>
  <si>
    <t>73105-73107</t>
  </si>
  <si>
    <t>73115</t>
  </si>
  <si>
    <t>73117</t>
  </si>
  <si>
    <t>73121-73125</t>
  </si>
  <si>
    <t>73134-73138</t>
  </si>
  <si>
    <t>73401</t>
  </si>
  <si>
    <t>73403</t>
  </si>
  <si>
    <t>73703-73704</t>
  </si>
  <si>
    <t>73712-73713</t>
  </si>
  <si>
    <t>73721-73723</t>
  </si>
  <si>
    <t>73803</t>
  </si>
  <si>
    <t>73805-73807</t>
  </si>
  <si>
    <t>73905</t>
  </si>
  <si>
    <t>73911-73912</t>
  </si>
  <si>
    <t>73918</t>
  </si>
  <si>
    <t>74005-74009</t>
  </si>
  <si>
    <t>74012</t>
  </si>
  <si>
    <t>74014</t>
  </si>
  <si>
    <t>74200-74204</t>
  </si>
  <si>
    <t>74211</t>
  </si>
  <si>
    <t>74213-74215</t>
  </si>
  <si>
    <t>74221</t>
  </si>
  <si>
    <t>74223</t>
  </si>
  <si>
    <t>74225-74229</t>
  </si>
  <si>
    <t>74285-74287</t>
  </si>
  <si>
    <t>74300-74301</t>
  </si>
  <si>
    <t>74385</t>
  </si>
  <si>
    <t>74400</t>
  </si>
  <si>
    <t>74402</t>
  </si>
  <si>
    <t>74485-74486</t>
  </si>
  <si>
    <t>74500-74506</t>
  </si>
  <si>
    <t>74508</t>
  </si>
  <si>
    <t>74511</t>
  </si>
  <si>
    <t>74585-74586</t>
  </si>
  <si>
    <t>74600-74601</t>
  </si>
  <si>
    <t>74685-74686</t>
  </si>
  <si>
    <t>74700-74706</t>
  </si>
  <si>
    <t>74708</t>
  </si>
  <si>
    <t>74711-74712</t>
  </si>
  <si>
    <t>74785-74786</t>
  </si>
  <si>
    <t>74901</t>
  </si>
  <si>
    <t>75000</t>
  </si>
  <si>
    <t>75002-75004</t>
  </si>
  <si>
    <t>75006</t>
  </si>
  <si>
    <t>75011</t>
  </si>
  <si>
    <t>75085-75086</t>
  </si>
  <si>
    <t>75108</t>
  </si>
  <si>
    <t>75185-75186</t>
  </si>
  <si>
    <t>75209</t>
  </si>
  <si>
    <t>75285-75286</t>
  </si>
  <si>
    <t>75300-75303</t>
  </si>
  <si>
    <t>75308</t>
  </si>
  <si>
    <t>99981-99985</t>
    <phoneticPr fontId="1"/>
  </si>
  <si>
    <t>実重量
（kg）</t>
    <rPh sb="0" eb="3">
      <t>ジツジュウリョウ</t>
    </rPh>
    <phoneticPr fontId="1"/>
  </si>
  <si>
    <t>運送保険 (2% or $5.99)</t>
    <phoneticPr fontId="1"/>
  </si>
  <si>
    <t>USA</t>
    <phoneticPr fontId="1"/>
  </si>
  <si>
    <t>JAPAN</t>
    <phoneticPr fontId="1"/>
  </si>
  <si>
    <t>US Dollar</t>
    <phoneticPr fontId="1"/>
  </si>
  <si>
    <t xml:space="preserve">
実重量
 （lbs）
</t>
    <rPh sb="1" eb="2">
      <t>ジツ</t>
    </rPh>
    <rPh sb="2" eb="4">
      <t>ジュウリョウ</t>
    </rPh>
    <phoneticPr fontId="8"/>
  </si>
  <si>
    <t xml:space="preserve">Company Name : </t>
    <phoneticPr fontId="1"/>
  </si>
  <si>
    <t xml:space="preserve">Attention : </t>
    <phoneticPr fontId="1"/>
  </si>
  <si>
    <t xml:space="preserve">Address : </t>
    <phoneticPr fontId="1"/>
  </si>
  <si>
    <t xml:space="preserve">Zip code : </t>
    <phoneticPr fontId="1"/>
  </si>
  <si>
    <t xml:space="preserve">Country : </t>
    <phoneticPr fontId="1"/>
  </si>
  <si>
    <t xml:space="preserve">Tel : </t>
    <phoneticPr fontId="1"/>
  </si>
  <si>
    <t>00500</t>
    <phoneticPr fontId="1"/>
  </si>
  <si>
    <t>※一梱包の実重量が68kg（150lbs）、最長辺が274cm（108inch）、または、胴回りの合計が330cm（130inch）を超える貨物はお預かりすることができません。</t>
    <phoneticPr fontId="1"/>
  </si>
  <si>
    <t>EEI手数料</t>
    <rPh sb="3" eb="6">
      <t xml:space="preserve">テスウリョウ </t>
    </rPh>
    <phoneticPr fontId="1"/>
  </si>
  <si>
    <t>輸入出荷依頼申込書</t>
    <rPh sb="0" eb="2">
      <t xml:space="preserve">ユニュウ </t>
    </rPh>
    <rPh sb="2" eb="4">
      <t>シュッカ</t>
    </rPh>
    <rPh sb="4" eb="6">
      <t>イライ</t>
    </rPh>
    <rPh sb="6" eb="7">
      <t>モウシコミ</t>
    </rPh>
    <rPh sb="8" eb="9">
      <t>ショ</t>
    </rPh>
    <phoneticPr fontId="8"/>
  </si>
  <si>
    <t>遠隔地配達取り扱い手数料</t>
    <rPh sb="0" eb="3">
      <t>エンカクチ</t>
    </rPh>
    <rPh sb="3" eb="5">
      <t>ハイタツ</t>
    </rPh>
    <rPh sb="5" eb="6">
      <t>ト</t>
    </rPh>
    <rPh sb="7" eb="8">
      <t>アツカ</t>
    </rPh>
    <rPh sb="9" eb="12">
      <t>テスウリョウ</t>
    </rPh>
    <phoneticPr fontId="1"/>
  </si>
  <si>
    <t>REASON FOR EXPORT:</t>
    <phoneticPr fontId="1"/>
  </si>
  <si>
    <t>REFERENCE No.:</t>
    <phoneticPr fontId="1"/>
  </si>
  <si>
    <t>INTERNATIONAL AIR WAYBILL No.:</t>
    <phoneticPr fontId="1"/>
  </si>
  <si>
    <t>1</t>
    <phoneticPr fontId="8"/>
  </si>
  <si>
    <t>2</t>
    <phoneticPr fontId="8"/>
  </si>
  <si>
    <t>3</t>
    <phoneticPr fontId="8"/>
  </si>
  <si>
    <t>3つのうちどれかにチェックを入れてください</t>
    <rPh sb="14" eb="15">
      <t>イレテ</t>
    </rPh>
    <phoneticPr fontId="8"/>
  </si>
  <si>
    <t>ギフト</t>
    <phoneticPr fontId="8"/>
  </si>
  <si>
    <t>サンプル</t>
    <phoneticPr fontId="1"/>
  </si>
  <si>
    <t xml:space="preserve">〒305-0816 茨城県つくば市学園の森3-20-1 MeeToco N1階 E号室
</t>
    <rPh sb="10" eb="13">
      <t xml:space="preserve">イバラキケｎ </t>
    </rPh>
    <rPh sb="17" eb="19">
      <t xml:space="preserve">ガクエンノモリ </t>
    </rPh>
    <rPh sb="38" eb="39">
      <t xml:space="preserve">カイ </t>
    </rPh>
    <rPh sb="41" eb="43">
      <t xml:space="preserve">ゴウシツ </t>
    </rPh>
    <phoneticPr fontId="8"/>
  </si>
  <si>
    <t>シナジー・エンタテインメント株式会社</t>
    <phoneticPr fontId="1"/>
  </si>
  <si>
    <t>保険の有無</t>
    <phoneticPr fontId="1"/>
  </si>
  <si>
    <t>FOB</t>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</si>
</sst>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5" formatCode="&quot;¥&quot;#,##0;&quot;¥&quot;\-#,##0"/>
    <numFmt numFmtId="6" formatCode="&quot;¥&quot;#,##0;[Red]&quot;¥&quot;\-#,##0"/>
    <numFmt numFmtId="7" formatCode="&quot;¥&quot;#,##0.00;&quot;¥&quot;\-#,##0.00"/>
    <numFmt numFmtId="26" formatCode="\$#,##0.00_);[Red]\(\$#,##0.00\)"/>
    <numFmt numFmtId="176" formatCode="yyyy/m/d;@"/>
    <numFmt numFmtId="177" formatCode="yyyy&quot;年&quot;m&quot;月&quot;d&quot;日&quot;;@"/>
    <numFmt numFmtId="178" formatCode="&quot;¥&quot;#,##0;[Red]&quot;¥&quot;#,##0"/>
    <numFmt numFmtId="179" formatCode="0_);[Red]\(0\)"/>
    <numFmt numFmtId="180" formatCode="#,##0_ "/>
    <numFmt numFmtId="181" formatCode="\$#,##0.00;\-\$#,##0.00"/>
    <numFmt numFmtId="182" formatCode="0.00_ "/>
  </numFmts>
  <fonts count="47">
    <font>
      <sz val="12"/>
      <color theme="1"/>
      <name val="Yu Gothic"/>
      <family val="2"/>
      <charset val="128"/>
      <scheme val="minor"/>
    </font>
    <font>
      <sz val="6"/>
      <name val="Yu Gothic"/>
      <family val="2"/>
      <charset val="128"/>
      <scheme val="minor"/>
    </font>
    <font>
      <sz val="11"/>
      <color theme="1"/>
      <name val="Yu Gothic"/>
      <family val="2"/>
      <charset val="128"/>
      <scheme val="minor"/>
    </font>
    <font>
      <sz val="11"/>
      <color theme="1"/>
      <name val="Yu Gothic"/>
      <family val="3"/>
      <charset val="128"/>
      <scheme val="minor"/>
    </font>
    <font>
      <b/>
      <sz val="11"/>
      <color theme="1"/>
      <name val="Yu Gothic"/>
      <family val="3"/>
      <charset val="128"/>
      <scheme val="minor"/>
    </font>
    <font>
      <u/>
      <sz val="12"/>
      <color theme="10"/>
      <name val="Yu Gothic"/>
      <family val="2"/>
      <charset val="128"/>
      <scheme val="minor"/>
    </font>
    <font>
      <u/>
      <sz val="12"/>
      <color theme="11"/>
      <name val="Yu Gothic"/>
      <family val="2"/>
      <charset val="128"/>
      <scheme val="minor"/>
    </font>
    <font>
      <sz val="11"/>
      <name val="ＭＳ Ｐゴシック"/>
      <family val="3"/>
      <charset val="128"/>
    </font>
    <font>
      <sz val="6"/>
      <name val="ＭＳ Ｐゴシック"/>
      <family val="3"/>
      <charset val="128"/>
    </font>
    <font>
      <u/>
      <sz val="11"/>
      <color theme="10"/>
      <name val="ＭＳ Ｐゴシック"/>
      <family val="3"/>
      <charset val="128"/>
    </font>
    <font>
      <sz val="11"/>
      <name val="Yu Gothic"/>
      <family val="3"/>
      <charset val="128"/>
      <scheme val="minor"/>
    </font>
    <font>
      <sz val="24"/>
      <name val="Yu Gothic UI Light"/>
      <family val="3"/>
      <charset val="128"/>
    </font>
    <font>
      <sz val="11"/>
      <name val="Yu Gothic UI Light"/>
      <family val="3"/>
      <charset val="128"/>
    </font>
    <font>
      <b/>
      <sz val="11"/>
      <color rgb="FFFF0000"/>
      <name val="Yu Gothic UI Light"/>
      <family val="3"/>
      <charset val="128"/>
    </font>
    <font>
      <sz val="10.5"/>
      <name val="Yu Gothic UI Light"/>
      <family val="3"/>
      <charset val="128"/>
    </font>
    <font>
      <sz val="12"/>
      <name val="Yu Gothic UI Light"/>
      <family val="3"/>
      <charset val="128"/>
    </font>
    <font>
      <b/>
      <sz val="12"/>
      <name val="Yu Gothic UI Light"/>
      <family val="3"/>
      <charset val="128"/>
    </font>
    <font>
      <b/>
      <sz val="11"/>
      <name val="Yu Gothic UI Light"/>
      <family val="3"/>
      <charset val="128"/>
    </font>
    <font>
      <sz val="10"/>
      <name val="Yu Gothic UI Light"/>
      <family val="3"/>
      <charset val="128"/>
    </font>
    <font>
      <b/>
      <sz val="14"/>
      <name val="Yu Gothic UI Light"/>
      <family val="3"/>
      <charset val="128"/>
    </font>
    <font>
      <sz val="8"/>
      <color theme="1" tint="0.34998626667073579"/>
      <name val="Yu Gothic UI Light"/>
      <family val="3"/>
      <charset val="128"/>
    </font>
    <font>
      <sz val="9"/>
      <color theme="1" tint="0.34998626667073579"/>
      <name val="Yu Gothic UI Light"/>
      <family val="3"/>
      <charset val="128"/>
    </font>
    <font>
      <u/>
      <sz val="11"/>
      <name val="Yu Gothic UI Light"/>
      <family val="3"/>
      <charset val="128"/>
    </font>
    <font>
      <b/>
      <sz val="24"/>
      <name val="Yu Gothic UI Light"/>
      <family val="3"/>
      <charset val="128"/>
    </font>
    <font>
      <sz val="14"/>
      <name val="Yu Gothic UI Light"/>
      <family val="3"/>
      <charset val="128"/>
    </font>
    <font>
      <sz val="14"/>
      <color theme="1"/>
      <name val="Yu Gothic UI Light"/>
      <family val="3"/>
      <charset val="128"/>
    </font>
    <font>
      <b/>
      <sz val="16"/>
      <name val="Yu Gothic UI Light"/>
      <family val="3"/>
      <charset val="128"/>
    </font>
    <font>
      <sz val="12"/>
      <color theme="0"/>
      <name val="Yu Gothic UI Light"/>
      <family val="3"/>
      <charset val="128"/>
    </font>
    <font>
      <b/>
      <sz val="9"/>
      <color rgb="FFFF0000"/>
      <name val="Yu Gothic UI Light"/>
      <family val="3"/>
      <charset val="128"/>
    </font>
    <font>
      <sz val="11"/>
      <name val="Yu Gothic"/>
      <family val="3"/>
      <charset val="128"/>
      <scheme val="minor"/>
    </font>
    <font>
      <b/>
      <sz val="10.5"/>
      <color rgb="FFFF0000"/>
      <name val="Yu Gothic UI Light"/>
      <family val="3"/>
      <charset val="128"/>
    </font>
    <font>
      <b/>
      <sz val="10"/>
      <name val="Yu Gothic UI Light"/>
      <family val="3"/>
      <charset val="128"/>
    </font>
    <font>
      <sz val="9"/>
      <color rgb="FF000000"/>
      <name val="Yu Gothic"/>
      <family val="3"/>
      <charset val="128"/>
    </font>
    <font>
      <sz val="11"/>
      <color rgb="FF000000"/>
      <name val="ＭＳ Ｐゴシック"/>
      <family val="2"/>
      <charset val="128"/>
    </font>
    <font>
      <sz val="12"/>
      <color theme="1"/>
      <name val="Times New Roman"/>
      <family val="1"/>
    </font>
    <font>
      <sz val="16"/>
      <color theme="1"/>
      <name val="Times New Roman"/>
      <family val="1"/>
    </font>
    <font>
      <sz val="16"/>
      <name val="Yu Gothic UI Light"/>
      <family val="3"/>
      <charset val="128"/>
    </font>
    <font>
      <sz val="16"/>
      <color theme="1"/>
      <name val="Yu Gothic"/>
      <family val="2"/>
      <charset val="128"/>
      <scheme val="minor"/>
    </font>
    <font>
      <u/>
      <sz val="16"/>
      <color theme="10"/>
      <name val="Yu Gothic"/>
      <family val="2"/>
      <charset val="128"/>
      <scheme val="minor"/>
    </font>
    <font>
      <sz val="10.5"/>
      <color theme="0"/>
      <name val="Yu Gothic UI Light"/>
      <family val="3"/>
      <charset val="128"/>
    </font>
    <font>
      <b/>
      <sz val="14"/>
      <color rgb="FF000000"/>
      <name val="Yu Gothic UI Light"/>
      <family val="3"/>
      <charset val="128"/>
    </font>
    <font>
      <sz val="11"/>
      <color rgb="FF000000"/>
      <name val="Yu Gothic UI Light"/>
      <family val="3"/>
      <charset val="128"/>
    </font>
    <font>
      <b/>
      <sz val="14"/>
      <color rgb="FFFF0000"/>
      <name val="Yu Gothic UI Light"/>
      <family val="3"/>
      <charset val="128"/>
    </font>
    <font>
      <sz val="14"/>
      <color rgb="FF000000"/>
      <name val="Yu Gothic UI Light"/>
      <family val="3"/>
      <charset val="128"/>
    </font>
    <font>
      <b/>
      <sz val="11"/>
      <color rgb="FF000000"/>
      <name val="Yu Gothic UI Light"/>
      <family val="3"/>
      <charset val="128"/>
    </font>
    <font>
      <b/>
      <sz val="10"/>
      <color rgb="FF000000"/>
      <name val="Yu Gothic UI Light"/>
      <family val="3"/>
      <charset val="128"/>
    </font>
    <font>
      <sz val="10"/>
      <color rgb="FF000000"/>
      <name val="Yu Gothic UI Light"/>
      <family val="3"/>
      <charset val="128"/>
    </font>
  </fonts>
  <fills count="6">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gray125">
        <bgColor theme="0"/>
      </patternFill>
    </fill>
    <fill>
      <patternFill patternType="solid">
        <fgColor theme="0" tint="-4.9989318521683403E-2"/>
        <bgColor indexed="64"/>
      </patternFill>
    </fill>
  </fills>
  <borders count="7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auto="1"/>
      </left>
      <right/>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dashed">
        <color auto="1"/>
      </right>
      <top/>
      <bottom style="medium">
        <color auto="1"/>
      </bottom>
      <diagonal/>
    </border>
    <border>
      <left/>
      <right style="medium">
        <color auto="1"/>
      </right>
      <top/>
      <bottom style="medium">
        <color auto="1"/>
      </bottom>
      <diagonal/>
    </border>
    <border>
      <left style="medium">
        <color auto="1"/>
      </left>
      <right style="dashed">
        <color auto="1"/>
      </right>
      <top style="medium">
        <color auto="1"/>
      </top>
      <bottom style="double">
        <color auto="1"/>
      </bottom>
      <diagonal/>
    </border>
    <border>
      <left/>
      <right style="medium">
        <color auto="1"/>
      </right>
      <top style="medium">
        <color auto="1"/>
      </top>
      <bottom style="double">
        <color auto="1"/>
      </bottom>
      <diagonal/>
    </border>
    <border>
      <left style="medium">
        <color auto="1"/>
      </left>
      <right style="medium">
        <color auto="1"/>
      </right>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right style="medium">
        <color auto="1"/>
      </right>
      <top/>
      <bottom style="thin">
        <color auto="1"/>
      </bottom>
      <diagonal/>
    </border>
    <border>
      <left style="medium">
        <color auto="1"/>
      </left>
      <right/>
      <top style="thin">
        <color auto="1"/>
      </top>
      <bottom/>
      <diagonal/>
    </border>
    <border>
      <left style="medium">
        <color auto="1"/>
      </left>
      <right/>
      <top/>
      <bottom style="medium">
        <color auto="1"/>
      </bottom>
      <diagonal/>
    </border>
    <border>
      <left/>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style="medium">
        <color auto="1"/>
      </top>
      <bottom style="hair">
        <color auto="1"/>
      </bottom>
      <diagonal/>
    </border>
    <border>
      <left style="medium">
        <color auto="1"/>
      </left>
      <right/>
      <top style="medium">
        <color auto="1"/>
      </top>
      <bottom style="hair">
        <color auto="1"/>
      </bottom>
      <diagonal/>
    </border>
    <border>
      <left/>
      <right/>
      <top style="medium">
        <color auto="1"/>
      </top>
      <bottom style="hair">
        <color auto="1"/>
      </bottom>
      <diagonal/>
    </border>
    <border>
      <left/>
      <right style="medium">
        <color auto="1"/>
      </right>
      <top style="medium">
        <color auto="1"/>
      </top>
      <bottom style="hair">
        <color auto="1"/>
      </bottom>
      <diagonal/>
    </border>
    <border>
      <left style="medium">
        <color auto="1"/>
      </left>
      <right style="medium">
        <color auto="1"/>
      </right>
      <top style="hair">
        <color auto="1"/>
      </top>
      <bottom style="hair">
        <color auto="1"/>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hair">
        <color auto="1"/>
      </top>
      <bottom style="medium">
        <color auto="1"/>
      </bottom>
      <diagonal/>
    </border>
    <border>
      <left/>
      <right/>
      <top style="hair">
        <color auto="1"/>
      </top>
      <bottom style="medium">
        <color auto="1"/>
      </bottom>
      <diagonal/>
    </border>
    <border>
      <left/>
      <right style="medium">
        <color auto="1"/>
      </right>
      <top style="hair">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dashed">
        <color auto="1"/>
      </right>
      <top style="thin">
        <color auto="1"/>
      </top>
      <bottom style="medium">
        <color auto="1"/>
      </bottom>
      <diagonal/>
    </border>
    <border>
      <left style="thin">
        <color auto="1"/>
      </left>
      <right style="thin">
        <color auto="1"/>
      </right>
      <top style="medium">
        <color auto="1"/>
      </top>
      <bottom style="thin">
        <color auto="1"/>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right style="thin">
        <color auto="1"/>
      </right>
      <top style="medium">
        <color auto="1"/>
      </top>
      <bottom/>
      <diagonal/>
    </border>
    <border>
      <left/>
      <right style="thin">
        <color auto="1"/>
      </right>
      <top/>
      <bottom style="medium">
        <color auto="1"/>
      </bottom>
      <diagonal/>
    </border>
    <border>
      <left style="thin">
        <color auto="1"/>
      </left>
      <right style="thin">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right style="thin">
        <color auto="1"/>
      </right>
      <top style="thin">
        <color auto="1"/>
      </top>
      <bottom style="medium">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top style="thin">
        <color auto="1"/>
      </top>
      <bottom style="medium">
        <color auto="1"/>
      </bottom>
      <diagonal/>
    </border>
    <border>
      <left style="thin">
        <color auto="1"/>
      </left>
      <right style="dashed">
        <color auto="1"/>
      </right>
      <top style="medium">
        <color auto="1"/>
      </top>
      <bottom style="thin">
        <color auto="1"/>
      </bottom>
      <diagonal/>
    </border>
    <border>
      <left/>
      <right style="thin">
        <color auto="1"/>
      </right>
      <top style="medium">
        <color auto="1"/>
      </top>
      <bottom style="thin">
        <color auto="1"/>
      </bottom>
      <diagonal/>
    </border>
    <border>
      <left style="thin">
        <color auto="1"/>
      </left>
      <right/>
      <top style="medium">
        <color auto="1"/>
      </top>
      <bottom/>
      <diagonal/>
    </border>
    <border>
      <left style="thin">
        <color auto="1"/>
      </left>
      <right/>
      <top/>
      <bottom style="medium">
        <color auto="1"/>
      </bottom>
      <diagonal/>
    </border>
    <border>
      <left/>
      <right style="medium">
        <color auto="1"/>
      </right>
      <top style="thin">
        <color auto="1"/>
      </top>
      <bottom style="thin">
        <color indexed="64"/>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medium">
        <color auto="1"/>
      </left>
      <right/>
      <top style="thin">
        <color auto="1"/>
      </top>
      <bottom style="thin">
        <color auto="1"/>
      </bottom>
      <diagonal/>
    </border>
    <border>
      <left/>
      <right/>
      <top style="thin">
        <color auto="1"/>
      </top>
      <bottom style="thin">
        <color auto="1"/>
      </bottom>
      <diagonal/>
    </border>
    <border>
      <left style="dashed">
        <color auto="1"/>
      </left>
      <right/>
      <top style="thin">
        <color auto="1"/>
      </top>
      <bottom style="medium">
        <color auto="1"/>
      </bottom>
      <diagonal/>
    </border>
    <border>
      <left style="thin">
        <color auto="1"/>
      </left>
      <right style="thin">
        <color auto="1"/>
      </right>
      <top style="medium">
        <color auto="1"/>
      </top>
      <bottom/>
      <diagonal/>
    </border>
    <border>
      <left/>
      <right style="medium">
        <color auto="1"/>
      </right>
      <top style="thin">
        <color auto="1"/>
      </top>
      <bottom/>
      <diagonal/>
    </border>
  </borders>
  <cellStyleXfs count="64">
    <xf numFmtId="0" fontId="0" fillId="0" borderId="0"/>
    <xf numFmtId="0" fontId="5" fillId="0" borderId="0" applyNumberFormat="0" applyFill="0" applyBorder="0" applyAlignment="0" applyProtection="0"/>
    <xf numFmtId="0" fontId="6" fillId="0" borderId="0" applyNumberFormat="0" applyFill="0" applyBorder="0" applyAlignment="0" applyProtection="0"/>
    <xf numFmtId="0" fontId="7" fillId="0" borderId="0"/>
    <xf numFmtId="0" fontId="9" fillId="0" borderId="0" applyNumberFormat="0" applyFill="0" applyBorder="0" applyAlignment="0" applyProtection="0">
      <alignment vertical="top"/>
      <protection locked="0"/>
    </xf>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cellStyleXfs>
  <cellXfs count="313">
    <xf numFmtId="0" fontId="0" fillId="0" borderId="0" xfId="0"/>
    <xf numFmtId="0" fontId="3" fillId="3" borderId="21" xfId="0" applyFont="1" applyFill="1" applyBorder="1" applyAlignment="1">
      <alignment horizontal="center" vertical="center"/>
    </xf>
    <xf numFmtId="0" fontId="3" fillId="3" borderId="22" xfId="0" applyFont="1" applyFill="1" applyBorder="1" applyAlignment="1">
      <alignment horizontal="center" vertical="center"/>
    </xf>
    <xf numFmtId="0" fontId="3" fillId="3" borderId="0" xfId="0" applyFont="1" applyFill="1" applyAlignment="1">
      <alignment vertical="center"/>
    </xf>
    <xf numFmtId="0" fontId="4" fillId="3" borderId="11" xfId="0" applyFont="1" applyFill="1" applyBorder="1" applyAlignment="1">
      <alignment horizontal="center" vertical="center"/>
    </xf>
    <xf numFmtId="0" fontId="4" fillId="3" borderId="10" xfId="0" applyFont="1" applyFill="1" applyBorder="1" applyAlignment="1">
      <alignment horizontal="center" vertical="center"/>
    </xf>
    <xf numFmtId="0" fontId="4" fillId="3" borderId="45" xfId="0" applyFont="1" applyFill="1" applyBorder="1" applyAlignment="1">
      <alignment horizontal="center" vertical="center"/>
    </xf>
    <xf numFmtId="0" fontId="3" fillId="3" borderId="19" xfId="0" applyFont="1" applyFill="1" applyBorder="1" applyAlignment="1">
      <alignment horizontal="center" vertical="center"/>
    </xf>
    <xf numFmtId="0" fontId="3" fillId="3" borderId="13" xfId="0" applyFont="1" applyFill="1" applyBorder="1" applyAlignment="1">
      <alignment horizontal="right" vertical="center"/>
    </xf>
    <xf numFmtId="0" fontId="3" fillId="3" borderId="0" xfId="0" applyFont="1" applyFill="1" applyBorder="1" applyAlignment="1">
      <alignment horizontal="right" vertical="center"/>
    </xf>
    <xf numFmtId="0" fontId="2" fillId="3" borderId="7" xfId="0" applyFont="1" applyFill="1" applyBorder="1" applyAlignment="1">
      <alignment horizontal="right" vertical="center"/>
    </xf>
    <xf numFmtId="0" fontId="2" fillId="3" borderId="0" xfId="0" applyFont="1" applyFill="1" applyBorder="1" applyAlignment="1">
      <alignment horizontal="right" vertical="center"/>
    </xf>
    <xf numFmtId="0" fontId="3" fillId="3" borderId="0" xfId="0" applyFont="1" applyFill="1" applyAlignment="1">
      <alignment horizontal="center" vertical="center"/>
    </xf>
    <xf numFmtId="0" fontId="3" fillId="3" borderId="0" xfId="0" applyFont="1" applyFill="1" applyAlignment="1">
      <alignment horizontal="right" vertical="center"/>
    </xf>
    <xf numFmtId="0" fontId="3" fillId="3" borderId="15" xfId="0" applyFont="1" applyFill="1" applyBorder="1" applyAlignment="1">
      <alignment horizontal="right" vertical="center"/>
    </xf>
    <xf numFmtId="0" fontId="2" fillId="3" borderId="1" xfId="0" applyFont="1" applyFill="1" applyBorder="1" applyAlignment="1">
      <alignment horizontal="right" vertical="center"/>
    </xf>
    <xf numFmtId="0" fontId="3" fillId="3" borderId="17" xfId="0" applyFont="1" applyFill="1" applyBorder="1" applyAlignment="1">
      <alignment horizontal="right" vertical="center"/>
    </xf>
    <xf numFmtId="0" fontId="12" fillId="2" borderId="0" xfId="3" applyFont="1" applyFill="1" applyAlignment="1"/>
    <xf numFmtId="0" fontId="11" fillId="2" borderId="0" xfId="3" applyFont="1" applyFill="1" applyAlignment="1">
      <alignment horizontal="center"/>
    </xf>
    <xf numFmtId="0" fontId="11" fillId="2" borderId="0" xfId="3" applyFont="1" applyFill="1" applyAlignment="1"/>
    <xf numFmtId="0" fontId="13" fillId="2" borderId="0" xfId="3" applyFont="1" applyFill="1" applyAlignment="1">
      <alignment horizontal="left" vertical="center"/>
    </xf>
    <xf numFmtId="0" fontId="14" fillId="2" borderId="0" xfId="3" applyFont="1" applyFill="1" applyAlignment="1">
      <alignment horizontal="left"/>
    </xf>
    <xf numFmtId="0" fontId="14" fillId="2" borderId="0" xfId="3" applyFont="1" applyFill="1" applyAlignment="1"/>
    <xf numFmtId="0" fontId="15" fillId="2" borderId="0" xfId="3" applyFont="1" applyFill="1" applyBorder="1" applyAlignment="1">
      <alignment vertical="center"/>
    </xf>
    <xf numFmtId="0" fontId="15" fillId="2" borderId="0" xfId="3" applyFont="1" applyFill="1" applyBorder="1" applyAlignment="1">
      <alignment horizontal="left" vertical="center"/>
    </xf>
    <xf numFmtId="0" fontId="12" fillId="2" borderId="0" xfId="3" applyFont="1" applyFill="1" applyBorder="1" applyAlignment="1"/>
    <xf numFmtId="0" fontId="12" fillId="2" borderId="0" xfId="3" applyFont="1" applyFill="1" applyAlignment="1">
      <alignment vertical="center"/>
    </xf>
    <xf numFmtId="0" fontId="16" fillId="2" borderId="0" xfId="3" applyFont="1" applyFill="1" applyBorder="1" applyAlignment="1"/>
    <xf numFmtId="0" fontId="14" fillId="2" borderId="0" xfId="3" applyFont="1" applyFill="1" applyBorder="1" applyAlignment="1">
      <alignment horizontal="justify" vertical="center"/>
    </xf>
    <xf numFmtId="0" fontId="12" fillId="2" borderId="0" xfId="3" applyFont="1" applyFill="1" applyBorder="1" applyAlignment="1">
      <alignment horizontal="center" vertical="center"/>
    </xf>
    <xf numFmtId="0" fontId="12" fillId="2" borderId="0" xfId="3" applyFont="1" applyFill="1" applyAlignment="1">
      <alignment horizontal="right" vertical="center"/>
    </xf>
    <xf numFmtId="0" fontId="12" fillId="2" borderId="0" xfId="3" applyFont="1" applyFill="1" applyAlignment="1">
      <alignment horizontal="right"/>
    </xf>
    <xf numFmtId="0" fontId="20" fillId="2" borderId="0" xfId="3" applyFont="1" applyFill="1" applyBorder="1" applyAlignment="1">
      <alignment horizontal="left" vertical="top"/>
    </xf>
    <xf numFmtId="0" fontId="21" fillId="2" borderId="0" xfId="3" applyFont="1" applyFill="1" applyBorder="1" applyAlignment="1">
      <alignment horizontal="center" vertical="top"/>
    </xf>
    <xf numFmtId="49" fontId="12" fillId="2" borderId="0" xfId="3" applyNumberFormat="1" applyFont="1" applyFill="1" applyAlignment="1"/>
    <xf numFmtId="0" fontId="12" fillId="2" borderId="0" xfId="3" applyFont="1" applyFill="1" applyAlignment="1">
      <alignment wrapText="1"/>
    </xf>
    <xf numFmtId="0" fontId="17" fillId="2" borderId="24" xfId="3" applyFont="1" applyFill="1" applyBorder="1" applyAlignment="1"/>
    <xf numFmtId="0" fontId="12" fillId="2" borderId="25" xfId="3" applyFont="1" applyFill="1" applyBorder="1" applyAlignment="1"/>
    <xf numFmtId="0" fontId="12" fillId="2" borderId="26" xfId="3" applyFont="1" applyFill="1" applyBorder="1" applyAlignment="1"/>
    <xf numFmtId="0" fontId="17" fillId="2" borderId="31" xfId="3" applyFont="1" applyFill="1" applyBorder="1" applyAlignment="1"/>
    <xf numFmtId="6" fontId="12" fillId="2" borderId="32" xfId="3" applyNumberFormat="1" applyFont="1" applyFill="1" applyBorder="1" applyAlignment="1"/>
    <xf numFmtId="0" fontId="12" fillId="2" borderId="32" xfId="3" applyFont="1" applyFill="1" applyBorder="1" applyAlignment="1"/>
    <xf numFmtId="6" fontId="12" fillId="2" borderId="25" xfId="3" applyNumberFormat="1" applyFont="1" applyFill="1" applyBorder="1" applyAlignment="1"/>
    <xf numFmtId="6" fontId="12" fillId="2" borderId="26" xfId="3" applyNumberFormat="1" applyFont="1" applyFill="1" applyBorder="1" applyAlignment="1"/>
    <xf numFmtId="0" fontId="17" fillId="2" borderId="25" xfId="3" applyFont="1" applyFill="1" applyBorder="1" applyAlignment="1"/>
    <xf numFmtId="0" fontId="12" fillId="2" borderId="35" xfId="3" applyFont="1" applyFill="1" applyBorder="1" applyAlignment="1">
      <alignment horizontal="center" vertical="center"/>
    </xf>
    <xf numFmtId="0" fontId="12" fillId="2" borderId="39" xfId="3" applyFont="1" applyFill="1" applyBorder="1" applyAlignment="1">
      <alignment horizontal="center" vertical="center"/>
    </xf>
    <xf numFmtId="26" fontId="12" fillId="2" borderId="0" xfId="3" applyNumberFormat="1" applyFont="1" applyFill="1" applyAlignment="1"/>
    <xf numFmtId="0" fontId="12" fillId="2" borderId="10" xfId="3" applyFont="1" applyFill="1" applyBorder="1" applyAlignment="1">
      <alignment horizontal="center" vertical="center"/>
    </xf>
    <xf numFmtId="6" fontId="12" fillId="2" borderId="0" xfId="3" applyNumberFormat="1" applyFont="1" applyFill="1" applyAlignment="1"/>
    <xf numFmtId="0" fontId="17" fillId="2" borderId="0" xfId="3" applyFont="1" applyFill="1" applyAlignment="1"/>
    <xf numFmtId="0" fontId="18" fillId="2" borderId="0" xfId="3" applyFont="1" applyFill="1" applyAlignment="1"/>
    <xf numFmtId="0" fontId="14" fillId="2" borderId="0" xfId="3" applyFont="1" applyFill="1" applyBorder="1" applyAlignment="1">
      <alignment vertical="center"/>
    </xf>
    <xf numFmtId="0" fontId="15" fillId="3" borderId="25" xfId="3" applyFont="1" applyFill="1" applyBorder="1" applyAlignment="1">
      <alignment vertical="center"/>
    </xf>
    <xf numFmtId="0" fontId="16" fillId="3" borderId="24" xfId="3" applyFont="1" applyFill="1" applyBorder="1" applyAlignment="1">
      <alignment horizontal="left" vertical="center"/>
    </xf>
    <xf numFmtId="0" fontId="17" fillId="3" borderId="24" xfId="3" applyFont="1" applyFill="1" applyBorder="1" applyAlignment="1"/>
    <xf numFmtId="0" fontId="17" fillId="3" borderId="26" xfId="3" applyFont="1" applyFill="1" applyBorder="1" applyAlignment="1"/>
    <xf numFmtId="0" fontId="17" fillId="3" borderId="27" xfId="3" applyFont="1" applyFill="1" applyBorder="1" applyAlignment="1"/>
    <xf numFmtId="0" fontId="17" fillId="3" borderId="20" xfId="3" applyFont="1" applyFill="1" applyBorder="1" applyAlignment="1"/>
    <xf numFmtId="0" fontId="17" fillId="3" borderId="34" xfId="3" applyFont="1" applyFill="1" applyBorder="1" applyAlignment="1">
      <alignment horizontal="center"/>
    </xf>
    <xf numFmtId="0" fontId="17" fillId="3" borderId="23" xfId="3" applyFont="1" applyFill="1" applyBorder="1" applyAlignment="1">
      <alignment horizontal="right"/>
    </xf>
    <xf numFmtId="5" fontId="3" fillId="3" borderId="0" xfId="0" applyNumberFormat="1" applyFont="1" applyFill="1" applyAlignment="1">
      <alignment vertical="center"/>
    </xf>
    <xf numFmtId="5" fontId="0" fillId="3" borderId="0" xfId="0" applyNumberFormat="1" applyFill="1" applyAlignment="1">
      <alignment horizontal="center" vertical="center"/>
    </xf>
    <xf numFmtId="180" fontId="0" fillId="3" borderId="0" xfId="0" applyNumberFormat="1" applyFill="1" applyAlignment="1">
      <alignment horizontal="right" vertical="center"/>
    </xf>
    <xf numFmtId="179" fontId="25" fillId="2" borderId="5" xfId="0" applyNumberFormat="1" applyFont="1" applyFill="1" applyBorder="1" applyAlignment="1">
      <alignment horizontal="center" vertical="center"/>
    </xf>
    <xf numFmtId="179" fontId="24" fillId="2" borderId="7" xfId="3" applyNumberFormat="1" applyFont="1" applyFill="1" applyBorder="1" applyAlignment="1">
      <alignment horizontal="center" vertical="center"/>
    </xf>
    <xf numFmtId="0" fontId="24" fillId="2" borderId="49" xfId="3" applyNumberFormat="1" applyFont="1" applyFill="1" applyBorder="1" applyAlignment="1">
      <alignment horizontal="center" vertical="center"/>
    </xf>
    <xf numFmtId="179" fontId="24" fillId="2" borderId="49" xfId="3" applyNumberFormat="1" applyFont="1" applyFill="1" applyBorder="1" applyAlignment="1">
      <alignment horizontal="center" vertical="center"/>
    </xf>
    <xf numFmtId="7" fontId="3" fillId="3" borderId="0" xfId="0" applyNumberFormat="1" applyFont="1" applyFill="1" applyAlignment="1">
      <alignment vertical="center"/>
    </xf>
    <xf numFmtId="0" fontId="3" fillId="3" borderId="10" xfId="0" applyFont="1" applyFill="1" applyBorder="1" applyAlignment="1">
      <alignment horizontal="center" vertical="center"/>
    </xf>
    <xf numFmtId="0" fontId="10" fillId="3" borderId="10" xfId="0" applyFont="1" applyFill="1" applyBorder="1" applyAlignment="1">
      <alignment horizontal="center" vertical="center"/>
    </xf>
    <xf numFmtId="0" fontId="2" fillId="3" borderId="51" xfId="0" applyFont="1" applyFill="1" applyBorder="1" applyAlignment="1">
      <alignment horizontal="center" vertical="center"/>
    </xf>
    <xf numFmtId="0" fontId="3" fillId="3" borderId="51" xfId="0" applyFont="1" applyFill="1" applyBorder="1" applyAlignment="1">
      <alignment vertical="center"/>
    </xf>
    <xf numFmtId="0" fontId="2" fillId="3" borderId="1" xfId="0" applyFont="1" applyFill="1" applyBorder="1" applyAlignment="1">
      <alignment horizontal="center" vertical="center"/>
    </xf>
    <xf numFmtId="0" fontId="3" fillId="3" borderId="1" xfId="0" applyFont="1" applyFill="1" applyBorder="1" applyAlignment="1">
      <alignment vertical="center"/>
    </xf>
    <xf numFmtId="0" fontId="2" fillId="3" borderId="56" xfId="0" applyFont="1" applyFill="1" applyBorder="1" applyAlignment="1">
      <alignment horizontal="center" vertical="center"/>
    </xf>
    <xf numFmtId="0" fontId="3" fillId="3" borderId="56" xfId="0" applyFont="1" applyFill="1" applyBorder="1" applyAlignment="1">
      <alignment vertical="center"/>
    </xf>
    <xf numFmtId="0" fontId="3" fillId="3" borderId="0" xfId="0" applyFont="1" applyFill="1" applyBorder="1" applyAlignment="1">
      <alignment vertical="center"/>
    </xf>
    <xf numFmtId="0" fontId="4" fillId="3" borderId="33" xfId="0" applyFont="1" applyFill="1" applyBorder="1" applyAlignment="1">
      <alignment horizontal="center" vertical="center"/>
    </xf>
    <xf numFmtId="0" fontId="4" fillId="3" borderId="13" xfId="0" applyFont="1" applyFill="1" applyBorder="1" applyAlignment="1">
      <alignment horizontal="right" vertical="center"/>
    </xf>
    <xf numFmtId="0" fontId="4" fillId="3" borderId="15" xfId="0" applyFont="1" applyFill="1" applyBorder="1" applyAlignment="1">
      <alignment horizontal="right" vertical="center"/>
    </xf>
    <xf numFmtId="5" fontId="0" fillId="3" borderId="1" xfId="0" applyNumberFormat="1" applyFill="1" applyBorder="1" applyAlignment="1">
      <alignment horizontal="center" vertical="center"/>
    </xf>
    <xf numFmtId="5" fontId="2" fillId="3" borderId="1" xfId="0" applyNumberFormat="1" applyFont="1" applyFill="1" applyBorder="1" applyAlignment="1">
      <alignment vertical="center"/>
    </xf>
    <xf numFmtId="0" fontId="14" fillId="2" borderId="0" xfId="3" applyFont="1" applyFill="1" applyBorder="1" applyAlignment="1">
      <alignment vertical="center"/>
    </xf>
    <xf numFmtId="5" fontId="0" fillId="3" borderId="0" xfId="0" applyNumberFormat="1" applyFill="1" applyAlignment="1">
      <alignment vertical="center"/>
    </xf>
    <xf numFmtId="0" fontId="2" fillId="3" borderId="10" xfId="0" applyFont="1" applyFill="1" applyBorder="1" applyAlignment="1">
      <alignment horizontal="center" vertical="center"/>
    </xf>
    <xf numFmtId="5" fontId="2" fillId="3" borderId="16" xfId="0" applyNumberFormat="1" applyFont="1" applyFill="1" applyBorder="1" applyAlignment="1">
      <alignment horizontal="center" vertical="center"/>
    </xf>
    <xf numFmtId="5" fontId="2" fillId="3" borderId="18" xfId="0" applyNumberFormat="1" applyFont="1" applyFill="1" applyBorder="1" applyAlignment="1">
      <alignment horizontal="center" vertical="center"/>
    </xf>
    <xf numFmtId="0" fontId="3" fillId="3" borderId="0" xfId="0" applyFont="1" applyFill="1" applyBorder="1" applyAlignment="1">
      <alignment horizontal="center" vertical="center"/>
    </xf>
    <xf numFmtId="0" fontId="29" fillId="3" borderId="1" xfId="0" applyFont="1" applyFill="1" applyBorder="1" applyAlignment="1">
      <alignment horizontal="right" vertical="center"/>
    </xf>
    <xf numFmtId="0" fontId="12" fillId="2" borderId="0" xfId="3" applyFont="1" applyFill="1" applyAlignment="1">
      <alignment horizontal="right" vertical="center" indent="1"/>
    </xf>
    <xf numFmtId="10" fontId="24" fillId="2" borderId="7" xfId="3" applyNumberFormat="1" applyFont="1" applyFill="1" applyBorder="1" applyAlignment="1">
      <alignment vertical="center"/>
    </xf>
    <xf numFmtId="0" fontId="24" fillId="4" borderId="53" xfId="3" applyNumberFormat="1" applyFont="1" applyFill="1" applyBorder="1" applyAlignment="1">
      <alignment horizontal="center" vertical="center"/>
    </xf>
    <xf numFmtId="49" fontId="0" fillId="0" borderId="0" xfId="0" applyNumberFormat="1"/>
    <xf numFmtId="49" fontId="0" fillId="0" borderId="0" xfId="0" applyNumberFormat="1" applyAlignment="1">
      <alignment vertical="center"/>
    </xf>
    <xf numFmtId="181" fontId="3" fillId="3" borderId="20" xfId="0" applyNumberFormat="1" applyFont="1" applyFill="1" applyBorder="1" applyAlignment="1">
      <alignment horizontal="center" vertical="center"/>
    </xf>
    <xf numFmtId="182" fontId="4" fillId="3" borderId="12" xfId="0" applyNumberFormat="1" applyFont="1" applyFill="1" applyBorder="1" applyAlignment="1">
      <alignment horizontal="center" vertical="center"/>
    </xf>
    <xf numFmtId="182" fontId="3" fillId="3" borderId="14" xfId="0" applyNumberFormat="1" applyFont="1" applyFill="1" applyBorder="1" applyAlignment="1">
      <alignment horizontal="right" vertical="center"/>
    </xf>
    <xf numFmtId="182" fontId="3" fillId="3" borderId="16" xfId="0" applyNumberFormat="1" applyFont="1" applyFill="1" applyBorder="1" applyAlignment="1">
      <alignment horizontal="right" vertical="center"/>
    </xf>
    <xf numFmtId="182" fontId="2" fillId="3" borderId="16" xfId="0" applyNumberFormat="1" applyFont="1" applyFill="1" applyBorder="1" applyAlignment="1">
      <alignment horizontal="right" vertical="center"/>
    </xf>
    <xf numFmtId="182" fontId="3" fillId="3" borderId="0" xfId="0" applyNumberFormat="1" applyFont="1" applyFill="1" applyAlignment="1">
      <alignment vertical="center"/>
    </xf>
    <xf numFmtId="181" fontId="0" fillId="3" borderId="1" xfId="0" applyNumberFormat="1" applyFill="1" applyBorder="1" applyAlignment="1">
      <alignment horizontal="center" vertical="center"/>
    </xf>
    <xf numFmtId="49" fontId="0" fillId="0" borderId="0" xfId="0" quotePrefix="1" applyNumberFormat="1"/>
    <xf numFmtId="0" fontId="12" fillId="2" borderId="0" xfId="3" applyFont="1" applyFill="1" applyBorder="1" applyAlignment="1">
      <alignment horizontal="center"/>
    </xf>
    <xf numFmtId="0" fontId="16" fillId="2" borderId="0" xfId="3" applyFont="1" applyFill="1" applyAlignment="1">
      <alignment horizontal="center"/>
    </xf>
    <xf numFmtId="14" fontId="12" fillId="2" borderId="0" xfId="3" applyNumberFormat="1" applyFont="1" applyFill="1" applyAlignment="1">
      <alignment horizontal="left"/>
    </xf>
    <xf numFmtId="0" fontId="17" fillId="3" borderId="27" xfId="3" applyFont="1" applyFill="1" applyBorder="1" applyAlignment="1">
      <alignment horizontal="center"/>
    </xf>
    <xf numFmtId="0" fontId="17" fillId="3" borderId="28" xfId="3" applyFont="1" applyFill="1" applyBorder="1" applyAlignment="1">
      <alignment horizontal="center"/>
    </xf>
    <xf numFmtId="0" fontId="17" fillId="3" borderId="20" xfId="3" applyFont="1" applyFill="1" applyBorder="1" applyAlignment="1">
      <alignment horizontal="center"/>
    </xf>
    <xf numFmtId="0" fontId="24" fillId="2" borderId="5" xfId="3" applyNumberFormat="1" applyFont="1" applyFill="1" applyBorder="1" applyAlignment="1">
      <alignment horizontal="center" vertical="center"/>
    </xf>
    <xf numFmtId="0" fontId="3" fillId="3" borderId="27" xfId="0" applyFont="1" applyFill="1" applyBorder="1" applyAlignment="1">
      <alignment horizontal="right" vertical="center"/>
    </xf>
    <xf numFmtId="5" fontId="2" fillId="3" borderId="14" xfId="0" applyNumberFormat="1" applyFont="1" applyFill="1" applyBorder="1" applyAlignment="1">
      <alignment horizontal="center" vertical="center"/>
    </xf>
    <xf numFmtId="0" fontId="13" fillId="2" borderId="0" xfId="3" applyFont="1" applyFill="1" applyAlignment="1">
      <alignment horizontal="left"/>
    </xf>
    <xf numFmtId="0" fontId="17" fillId="3" borderId="26" xfId="3" applyFont="1" applyFill="1" applyBorder="1" applyAlignment="1">
      <alignment horizontal="center"/>
    </xf>
    <xf numFmtId="0" fontId="24" fillId="5" borderId="65" xfId="3" applyNumberFormat="1" applyFont="1" applyFill="1" applyBorder="1" applyAlignment="1">
      <alignment horizontal="center" vertical="center"/>
    </xf>
    <xf numFmtId="0" fontId="24" fillId="5" borderId="2" xfId="3" applyNumberFormat="1" applyFont="1" applyFill="1" applyBorder="1" applyAlignment="1">
      <alignment horizontal="center" vertical="center"/>
    </xf>
    <xf numFmtId="0" fontId="24" fillId="5" borderId="8" xfId="3" applyNumberFormat="1" applyFont="1" applyFill="1" applyBorder="1" applyAlignment="1">
      <alignment horizontal="center" vertical="center"/>
    </xf>
    <xf numFmtId="0" fontId="24" fillId="5" borderId="6" xfId="3" applyNumberFormat="1" applyFont="1" applyFill="1" applyBorder="1" applyAlignment="1">
      <alignment horizontal="center" vertical="center"/>
    </xf>
    <xf numFmtId="26" fontId="24" fillId="2" borderId="58" xfId="3" applyNumberFormat="1" applyFont="1" applyFill="1" applyBorder="1" applyAlignment="1">
      <alignment horizontal="center" vertical="center"/>
    </xf>
    <xf numFmtId="26" fontId="24" fillId="2" borderId="12" xfId="3" applyNumberFormat="1" applyFont="1" applyFill="1" applyBorder="1" applyAlignment="1">
      <alignment horizontal="center" vertical="center"/>
    </xf>
    <xf numFmtId="26" fontId="12" fillId="2" borderId="35" xfId="3" applyNumberFormat="1" applyFont="1" applyFill="1" applyBorder="1" applyAlignment="1">
      <alignment horizontal="center" vertical="center"/>
    </xf>
    <xf numFmtId="26" fontId="12" fillId="2" borderId="39" xfId="3" applyNumberFormat="1" applyFont="1" applyFill="1" applyBorder="1" applyAlignment="1">
      <alignment horizontal="center" vertical="center"/>
    </xf>
    <xf numFmtId="181" fontId="12" fillId="2" borderId="39" xfId="3" applyNumberFormat="1" applyFont="1" applyFill="1" applyBorder="1" applyAlignment="1">
      <alignment vertical="center"/>
    </xf>
    <xf numFmtId="181" fontId="12" fillId="2" borderId="10" xfId="3" applyNumberFormat="1" applyFont="1" applyFill="1" applyBorder="1" applyAlignment="1">
      <alignment vertical="center"/>
    </xf>
    <xf numFmtId="181" fontId="24" fillId="2" borderId="45" xfId="3" applyNumberFormat="1" applyFont="1" applyFill="1" applyBorder="1" applyAlignment="1"/>
    <xf numFmtId="0" fontId="16" fillId="3" borderId="25" xfId="3" applyFont="1" applyFill="1" applyBorder="1" applyAlignment="1">
      <alignment horizontal="left" vertical="center"/>
    </xf>
    <xf numFmtId="0" fontId="17" fillId="2" borderId="0" xfId="3" applyFont="1" applyFill="1" applyBorder="1" applyAlignment="1">
      <alignment horizontal="right"/>
    </xf>
    <xf numFmtId="0" fontId="17" fillId="2" borderId="36" xfId="3" applyFont="1" applyFill="1" applyBorder="1" applyAlignment="1">
      <alignment vertical="center"/>
    </xf>
    <xf numFmtId="0" fontId="17" fillId="2" borderId="37" xfId="3" applyFont="1" applyFill="1" applyBorder="1" applyAlignment="1">
      <alignment vertical="center"/>
    </xf>
    <xf numFmtId="0" fontId="17" fillId="2" borderId="38" xfId="3" applyFont="1" applyFill="1" applyBorder="1" applyAlignment="1">
      <alignment vertical="center"/>
    </xf>
    <xf numFmtId="0" fontId="31" fillId="2" borderId="10" xfId="3" applyFont="1" applyFill="1" applyBorder="1" applyAlignment="1">
      <alignment horizontal="center" vertical="center"/>
    </xf>
    <xf numFmtId="0" fontId="12" fillId="3" borderId="33" xfId="3" applyFont="1" applyFill="1" applyBorder="1" applyAlignment="1"/>
    <xf numFmtId="0" fontId="12" fillId="2" borderId="33" xfId="3" applyFont="1" applyFill="1" applyBorder="1" applyAlignment="1">
      <alignment horizontal="center" vertical="center"/>
    </xf>
    <xf numFmtId="0" fontId="31" fillId="2" borderId="33" xfId="3" applyFont="1" applyFill="1" applyBorder="1" applyAlignment="1">
      <alignment horizontal="center" vertical="center"/>
    </xf>
    <xf numFmtId="181" fontId="12" fillId="2" borderId="33" xfId="3" applyNumberFormat="1" applyFont="1" applyFill="1" applyBorder="1" applyAlignment="1">
      <alignment vertical="center"/>
    </xf>
    <xf numFmtId="181" fontId="24" fillId="2" borderId="25" xfId="3" applyNumberFormat="1" applyFont="1" applyFill="1" applyBorder="1" applyAlignment="1"/>
    <xf numFmtId="0" fontId="30" fillId="2" borderId="28" xfId="3" applyFont="1" applyFill="1" applyBorder="1" applyAlignment="1">
      <alignment vertical="top" wrapText="1"/>
    </xf>
    <xf numFmtId="0" fontId="17" fillId="2" borderId="27" xfId="3" applyFont="1" applyFill="1" applyBorder="1" applyAlignment="1">
      <alignment horizontal="left"/>
    </xf>
    <xf numFmtId="0" fontId="17" fillId="2" borderId="0" xfId="3" applyFont="1" applyFill="1" applyBorder="1" applyAlignment="1">
      <alignment horizontal="left"/>
    </xf>
    <xf numFmtId="0" fontId="17" fillId="2" borderId="28" xfId="3" applyFont="1" applyFill="1" applyBorder="1" applyAlignment="1">
      <alignment horizontal="left"/>
    </xf>
    <xf numFmtId="0" fontId="17" fillId="2" borderId="27" xfId="3" applyFont="1" applyFill="1" applyBorder="1" applyAlignment="1"/>
    <xf numFmtId="0" fontId="17" fillId="2" borderId="0" xfId="3" applyFont="1" applyFill="1" applyBorder="1" applyAlignment="1"/>
    <xf numFmtId="0" fontId="12" fillId="2" borderId="28" xfId="3" applyFont="1" applyFill="1" applyBorder="1" applyAlignment="1"/>
    <xf numFmtId="0" fontId="15" fillId="2" borderId="0" xfId="3" applyFont="1" applyFill="1" applyAlignment="1"/>
    <xf numFmtId="0" fontId="36" fillId="2" borderId="0" xfId="3" applyFont="1" applyFill="1" applyAlignment="1"/>
    <xf numFmtId="0" fontId="15" fillId="2" borderId="1" xfId="3" applyFont="1" applyFill="1" applyBorder="1" applyAlignment="1">
      <alignment horizontal="center" vertical="center"/>
    </xf>
    <xf numFmtId="0" fontId="35" fillId="2" borderId="0" xfId="0" applyFont="1" applyFill="1" applyAlignment="1">
      <alignment horizontal="left" vertical="center"/>
    </xf>
    <xf numFmtId="0" fontId="37" fillId="2" borderId="0" xfId="0" applyFont="1" applyFill="1"/>
    <xf numFmtId="0" fontId="37" fillId="2" borderId="0" xfId="0" applyFont="1" applyFill="1" applyAlignment="1">
      <alignment horizontal="left" vertical="center"/>
    </xf>
    <xf numFmtId="0" fontId="38" fillId="2" borderId="0" xfId="63" applyFont="1" applyFill="1" applyAlignment="1">
      <alignment horizontal="left" vertical="center"/>
    </xf>
    <xf numFmtId="0" fontId="34" fillId="2" borderId="0" xfId="0" applyFont="1" applyFill="1" applyAlignment="1">
      <alignment horizontal="left" vertical="center"/>
    </xf>
    <xf numFmtId="0" fontId="34" fillId="2" borderId="0" xfId="0" applyFont="1" applyFill="1" applyAlignment="1">
      <alignment horizontal="justify" vertical="center"/>
    </xf>
    <xf numFmtId="0" fontId="39" fillId="2" borderId="1" xfId="3" applyFont="1" applyFill="1" applyBorder="1" applyAlignment="1"/>
    <xf numFmtId="0" fontId="27" fillId="2" borderId="1" xfId="3" applyFont="1" applyFill="1" applyBorder="1" applyAlignment="1">
      <alignment horizontal="center" vertical="center"/>
    </xf>
    <xf numFmtId="0" fontId="17" fillId="2" borderId="24" xfId="3" applyFont="1" applyFill="1" applyBorder="1"/>
    <xf numFmtId="0" fontId="17" fillId="2" borderId="27" xfId="3" applyFont="1" applyFill="1" applyBorder="1"/>
    <xf numFmtId="0" fontId="17" fillId="2" borderId="32" xfId="3" applyFont="1" applyFill="1" applyBorder="1" applyAlignment="1">
      <alignment horizontal="center"/>
    </xf>
    <xf numFmtId="0" fontId="17" fillId="2" borderId="20" xfId="3" applyFont="1" applyFill="1" applyBorder="1" applyAlignment="1">
      <alignment horizontal="center"/>
    </xf>
    <xf numFmtId="0" fontId="17" fillId="2" borderId="0" xfId="3" applyFont="1" applyFill="1" applyBorder="1" applyAlignment="1">
      <alignment horizontal="center"/>
    </xf>
    <xf numFmtId="0" fontId="17" fillId="2" borderId="28" xfId="3" applyFont="1" applyFill="1" applyBorder="1" applyAlignment="1">
      <alignment horizontal="center"/>
    </xf>
    <xf numFmtId="0" fontId="24" fillId="2" borderId="25" xfId="3" applyFont="1" applyFill="1" applyBorder="1" applyAlignment="1">
      <alignment horizontal="center"/>
    </xf>
    <xf numFmtId="0" fontId="30" fillId="2" borderId="0" xfId="3" applyFont="1" applyFill="1" applyBorder="1" applyAlignment="1">
      <alignment horizontal="left" vertical="top" wrapText="1"/>
    </xf>
    <xf numFmtId="0" fontId="17" fillId="2" borderId="40" xfId="3" applyFont="1" applyFill="1" applyBorder="1" applyAlignment="1">
      <alignment horizontal="center" vertical="center"/>
    </xf>
    <xf numFmtId="0" fontId="17" fillId="2" borderId="42" xfId="3" applyFont="1" applyFill="1" applyBorder="1" applyAlignment="1">
      <alignment horizontal="center" vertical="center"/>
    </xf>
    <xf numFmtId="0" fontId="17" fillId="2" borderId="41" xfId="3" applyFont="1" applyFill="1" applyBorder="1" applyAlignment="1">
      <alignment horizontal="center" vertical="center"/>
    </xf>
    <xf numFmtId="0" fontId="12" fillId="2" borderId="40" xfId="3" applyFont="1" applyFill="1" applyBorder="1" applyAlignment="1">
      <alignment horizontal="center" vertical="center"/>
    </xf>
    <xf numFmtId="0" fontId="12" fillId="2" borderId="41" xfId="3" applyFont="1" applyFill="1" applyBorder="1" applyAlignment="1">
      <alignment horizontal="center" vertical="center"/>
    </xf>
    <xf numFmtId="0" fontId="12" fillId="2" borderId="42" xfId="3" applyFont="1" applyFill="1" applyBorder="1" applyAlignment="1">
      <alignment horizontal="center" vertical="center"/>
    </xf>
    <xf numFmtId="0" fontId="17" fillId="2" borderId="46" xfId="3" applyFont="1" applyFill="1" applyBorder="1" applyAlignment="1">
      <alignment horizontal="center" vertical="center"/>
    </xf>
    <xf numFmtId="0" fontId="17" fillId="2" borderId="48" xfId="3" applyFont="1" applyFill="1" applyBorder="1" applyAlignment="1">
      <alignment horizontal="center" vertical="center"/>
    </xf>
    <xf numFmtId="0" fontId="17" fillId="2" borderId="47" xfId="3" applyFont="1" applyFill="1" applyBorder="1" applyAlignment="1">
      <alignment horizontal="center" vertical="center"/>
    </xf>
    <xf numFmtId="0" fontId="12" fillId="2" borderId="46" xfId="3" applyFont="1" applyFill="1" applyBorder="1" applyAlignment="1">
      <alignment horizontal="center" vertical="center"/>
    </xf>
    <xf numFmtId="0" fontId="12" fillId="2" borderId="47" xfId="3" applyFont="1" applyFill="1" applyBorder="1" applyAlignment="1">
      <alignment horizontal="center" vertical="center"/>
    </xf>
    <xf numFmtId="0" fontId="12" fillId="2" borderId="48" xfId="3" applyFont="1" applyFill="1" applyBorder="1" applyAlignment="1">
      <alignment horizontal="center" vertical="center"/>
    </xf>
    <xf numFmtId="0" fontId="17" fillId="2" borderId="43" xfId="3" applyFont="1" applyFill="1" applyBorder="1" applyAlignment="1">
      <alignment horizontal="center" vertical="center"/>
    </xf>
    <xf numFmtId="0" fontId="17" fillId="2" borderId="45" xfId="3" applyFont="1" applyFill="1" applyBorder="1" applyAlignment="1">
      <alignment horizontal="center" vertical="center"/>
    </xf>
    <xf numFmtId="0" fontId="17" fillId="2" borderId="44" xfId="3" applyFont="1" applyFill="1" applyBorder="1" applyAlignment="1">
      <alignment horizontal="center" vertical="center"/>
    </xf>
    <xf numFmtId="0" fontId="12" fillId="2" borderId="43" xfId="3" applyFont="1" applyFill="1" applyBorder="1" applyAlignment="1">
      <alignment horizontal="center" vertical="center"/>
    </xf>
    <xf numFmtId="0" fontId="12" fillId="2" borderId="44" xfId="3" applyFont="1" applyFill="1" applyBorder="1" applyAlignment="1">
      <alignment horizontal="center" vertical="center"/>
    </xf>
    <xf numFmtId="0" fontId="12" fillId="2" borderId="45" xfId="3" applyFont="1" applyFill="1" applyBorder="1" applyAlignment="1">
      <alignment horizontal="center" vertical="center"/>
    </xf>
    <xf numFmtId="0" fontId="22" fillId="2" borderId="40" xfId="3" applyFont="1" applyFill="1" applyBorder="1" applyAlignment="1">
      <alignment horizontal="center" vertical="center"/>
    </xf>
    <xf numFmtId="0" fontId="22" fillId="2" borderId="41" xfId="3" applyFont="1" applyFill="1" applyBorder="1" applyAlignment="1">
      <alignment horizontal="center" vertical="center"/>
    </xf>
    <xf numFmtId="0" fontId="22" fillId="2" borderId="42" xfId="3" applyFont="1" applyFill="1" applyBorder="1" applyAlignment="1">
      <alignment horizontal="center" vertical="center"/>
    </xf>
    <xf numFmtId="0" fontId="12" fillId="2" borderId="0" xfId="3" applyFont="1" applyFill="1" applyBorder="1" applyAlignment="1">
      <alignment horizontal="center"/>
    </xf>
    <xf numFmtId="0" fontId="12" fillId="2" borderId="28" xfId="3" applyFont="1" applyFill="1" applyBorder="1" applyAlignment="1">
      <alignment horizontal="center"/>
    </xf>
    <xf numFmtId="49" fontId="12" fillId="2" borderId="0" xfId="3" applyNumberFormat="1" applyFont="1" applyFill="1" applyBorder="1" applyAlignment="1">
      <alignment horizontal="center"/>
    </xf>
    <xf numFmtId="49" fontId="12" fillId="2" borderId="28" xfId="3" applyNumberFormat="1" applyFont="1" applyFill="1" applyBorder="1" applyAlignment="1">
      <alignment horizontal="center"/>
    </xf>
    <xf numFmtId="0" fontId="17" fillId="3" borderId="31" xfId="3" applyFont="1" applyFill="1" applyBorder="1" applyAlignment="1">
      <alignment horizontal="right"/>
    </xf>
    <xf numFmtId="0" fontId="17" fillId="3" borderId="32" xfId="3" applyFont="1" applyFill="1" applyBorder="1" applyAlignment="1">
      <alignment horizontal="right"/>
    </xf>
    <xf numFmtId="0" fontId="12" fillId="2" borderId="32" xfId="3" applyFont="1" applyFill="1" applyBorder="1" applyAlignment="1">
      <alignment horizontal="center"/>
    </xf>
    <xf numFmtId="0" fontId="12" fillId="2" borderId="20" xfId="3" applyFont="1" applyFill="1" applyBorder="1" applyAlignment="1">
      <alignment horizontal="center"/>
    </xf>
    <xf numFmtId="0" fontId="17" fillId="3" borderId="24" xfId="3" applyFont="1" applyFill="1" applyBorder="1" applyAlignment="1">
      <alignment horizontal="center" vertical="center"/>
    </xf>
    <xf numFmtId="0" fontId="17" fillId="3" borderId="26" xfId="3" applyFont="1" applyFill="1" applyBorder="1" applyAlignment="1">
      <alignment horizontal="center" vertical="center"/>
    </xf>
    <xf numFmtId="0" fontId="17" fillId="3" borderId="27" xfId="3" applyFont="1" applyFill="1" applyBorder="1" applyAlignment="1">
      <alignment horizontal="center" vertical="center"/>
    </xf>
    <xf numFmtId="0" fontId="17" fillId="3" borderId="28" xfId="3" applyFont="1" applyFill="1" applyBorder="1" applyAlignment="1">
      <alignment horizontal="center" vertical="center"/>
    </xf>
    <xf numFmtId="0" fontId="17" fillId="3" borderId="31" xfId="3" applyFont="1" applyFill="1" applyBorder="1" applyAlignment="1">
      <alignment horizontal="center" vertical="center"/>
    </xf>
    <xf numFmtId="0" fontId="17" fillId="3" borderId="20" xfId="3" applyFont="1" applyFill="1" applyBorder="1" applyAlignment="1">
      <alignment horizontal="center" vertical="center"/>
    </xf>
    <xf numFmtId="0" fontId="17" fillId="3" borderId="25" xfId="3" applyFont="1" applyFill="1" applyBorder="1" applyAlignment="1">
      <alignment horizontal="center" vertical="center"/>
    </xf>
    <xf numFmtId="0" fontId="17" fillId="3" borderId="27" xfId="3" applyFont="1" applyFill="1" applyBorder="1" applyAlignment="1">
      <alignment horizontal="center"/>
    </xf>
    <xf numFmtId="0" fontId="17" fillId="3" borderId="0" xfId="3" applyFont="1" applyFill="1" applyBorder="1" applyAlignment="1">
      <alignment horizontal="center"/>
    </xf>
    <xf numFmtId="0" fontId="17" fillId="3" borderId="28" xfId="3" applyFont="1" applyFill="1" applyBorder="1" applyAlignment="1">
      <alignment horizontal="center"/>
    </xf>
    <xf numFmtId="0" fontId="12" fillId="3" borderId="31" xfId="3" applyFont="1" applyFill="1" applyBorder="1" applyAlignment="1">
      <alignment horizontal="center"/>
    </xf>
    <xf numFmtId="0" fontId="12" fillId="3" borderId="32" xfId="3" applyFont="1" applyFill="1" applyBorder="1" applyAlignment="1">
      <alignment horizontal="center"/>
    </xf>
    <xf numFmtId="0" fontId="12" fillId="3" borderId="20" xfId="3" applyFont="1" applyFill="1" applyBorder="1" applyAlignment="1">
      <alignment horizontal="center"/>
    </xf>
    <xf numFmtId="0" fontId="17" fillId="3" borderId="32" xfId="3" applyFont="1" applyFill="1" applyBorder="1" applyAlignment="1">
      <alignment horizontal="center"/>
    </xf>
    <xf numFmtId="0" fontId="17" fillId="3" borderId="20" xfId="3" applyFont="1" applyFill="1" applyBorder="1" applyAlignment="1">
      <alignment horizontal="center"/>
    </xf>
    <xf numFmtId="0" fontId="17" fillId="3" borderId="27" xfId="3" applyFont="1" applyFill="1" applyBorder="1" applyAlignment="1">
      <alignment horizontal="right"/>
    </xf>
    <xf numFmtId="0" fontId="17" fillId="3" borderId="0" xfId="3" applyFont="1" applyFill="1" applyBorder="1" applyAlignment="1">
      <alignment horizontal="right"/>
    </xf>
    <xf numFmtId="0" fontId="16" fillId="2" borderId="0" xfId="3" applyFont="1" applyFill="1" applyAlignment="1">
      <alignment horizontal="center"/>
    </xf>
    <xf numFmtId="0" fontId="17" fillId="2" borderId="24" xfId="3" applyFont="1" applyFill="1" applyBorder="1" applyAlignment="1">
      <alignment horizontal="left"/>
    </xf>
    <xf numFmtId="0" fontId="17" fillId="2" borderId="25" xfId="3" applyFont="1" applyFill="1" applyBorder="1" applyAlignment="1">
      <alignment horizontal="left"/>
    </xf>
    <xf numFmtId="0" fontId="17" fillId="2" borderId="26" xfId="3" applyFont="1" applyFill="1" applyBorder="1" applyAlignment="1">
      <alignment horizontal="left"/>
    </xf>
    <xf numFmtId="0" fontId="24" fillId="2" borderId="43" xfId="3" applyFont="1" applyFill="1" applyBorder="1" applyAlignment="1">
      <alignment horizontal="center"/>
    </xf>
    <xf numFmtId="0" fontId="24" fillId="2" borderId="45" xfId="3" applyFont="1" applyFill="1" applyBorder="1" applyAlignment="1">
      <alignment horizontal="center"/>
    </xf>
    <xf numFmtId="0" fontId="17" fillId="2" borderId="36" xfId="3" applyFont="1" applyFill="1" applyBorder="1" applyAlignment="1">
      <alignment horizontal="center" vertical="center"/>
    </xf>
    <xf numFmtId="0" fontId="17" fillId="2" borderId="38" xfId="3" applyFont="1" applyFill="1" applyBorder="1" applyAlignment="1">
      <alignment horizontal="center" vertical="center"/>
    </xf>
    <xf numFmtId="0" fontId="12" fillId="2" borderId="36" xfId="3" applyFont="1" applyFill="1" applyBorder="1" applyAlignment="1">
      <alignment horizontal="center" vertical="center"/>
    </xf>
    <xf numFmtId="0" fontId="12" fillId="2" borderId="37" xfId="3" applyFont="1" applyFill="1" applyBorder="1" applyAlignment="1">
      <alignment horizontal="center" vertical="center"/>
    </xf>
    <xf numFmtId="0" fontId="12" fillId="2" borderId="38" xfId="3" applyFont="1" applyFill="1" applyBorder="1" applyAlignment="1">
      <alignment horizontal="center" vertical="center"/>
    </xf>
    <xf numFmtId="0" fontId="17" fillId="2" borderId="24" xfId="3" applyFont="1" applyFill="1" applyBorder="1" applyAlignment="1">
      <alignment horizontal="right"/>
    </xf>
    <xf numFmtId="0" fontId="17" fillId="2" borderId="25" xfId="3" applyFont="1" applyFill="1" applyBorder="1" applyAlignment="1">
      <alignment horizontal="right"/>
    </xf>
    <xf numFmtId="0" fontId="19" fillId="2" borderId="68" xfId="3" applyFont="1" applyFill="1" applyBorder="1" applyAlignment="1">
      <alignment horizontal="right" vertical="center"/>
    </xf>
    <xf numFmtId="0" fontId="19" fillId="2" borderId="69" xfId="3" applyFont="1" applyFill="1" applyBorder="1" applyAlignment="1">
      <alignment horizontal="right" vertical="center"/>
    </xf>
    <xf numFmtId="26" fontId="26" fillId="2" borderId="66" xfId="3" applyNumberFormat="1" applyFont="1" applyFill="1" applyBorder="1" applyAlignment="1">
      <alignment horizontal="right" vertical="center"/>
    </xf>
    <xf numFmtId="26" fontId="26" fillId="2" borderId="20" xfId="3" applyNumberFormat="1" applyFont="1" applyFill="1" applyBorder="1" applyAlignment="1">
      <alignment horizontal="right" vertical="center"/>
    </xf>
    <xf numFmtId="26" fontId="26" fillId="2" borderId="8" xfId="3" applyNumberFormat="1" applyFont="1" applyFill="1" applyBorder="1" applyAlignment="1">
      <alignment horizontal="right" vertical="center"/>
    </xf>
    <xf numFmtId="26" fontId="26" fillId="2" borderId="67" xfId="3" applyNumberFormat="1" applyFont="1" applyFill="1" applyBorder="1" applyAlignment="1">
      <alignment horizontal="right" vertical="center"/>
    </xf>
    <xf numFmtId="0" fontId="24" fillId="2" borderId="15" xfId="3" applyFont="1" applyFill="1" applyBorder="1" applyAlignment="1">
      <alignment horizontal="right" vertical="center"/>
    </xf>
    <xf numFmtId="0" fontId="24" fillId="2" borderId="1" xfId="3" applyFont="1" applyFill="1" applyBorder="1" applyAlignment="1">
      <alignment horizontal="right" vertical="center"/>
    </xf>
    <xf numFmtId="26" fontId="26" fillId="2" borderId="1" xfId="3" applyNumberFormat="1" applyFont="1" applyFill="1" applyBorder="1" applyAlignment="1">
      <alignment horizontal="right" vertical="center"/>
    </xf>
    <xf numFmtId="26" fontId="26" fillId="2" borderId="16" xfId="3" applyNumberFormat="1" applyFont="1" applyFill="1" applyBorder="1" applyAlignment="1">
      <alignment horizontal="right" vertical="center"/>
    </xf>
    <xf numFmtId="178" fontId="24" fillId="2" borderId="70" xfId="3" applyNumberFormat="1" applyFont="1" applyFill="1" applyBorder="1" applyAlignment="1">
      <alignment horizontal="right" vertical="center"/>
    </xf>
    <xf numFmtId="178" fontId="24" fillId="2" borderId="71" xfId="3" applyNumberFormat="1" applyFont="1" applyFill="1" applyBorder="1" applyAlignment="1">
      <alignment horizontal="right" vertical="center"/>
    </xf>
    <xf numFmtId="178" fontId="24" fillId="2" borderId="9" xfId="3" applyNumberFormat="1" applyFont="1" applyFill="1" applyBorder="1" applyAlignment="1">
      <alignment horizontal="right" vertical="center"/>
    </xf>
    <xf numFmtId="178" fontId="15" fillId="2" borderId="70" xfId="3" applyNumberFormat="1" applyFont="1" applyFill="1" applyBorder="1" applyAlignment="1">
      <alignment horizontal="right" vertical="center"/>
    </xf>
    <xf numFmtId="178" fontId="15" fillId="2" borderId="71" xfId="3" applyNumberFormat="1" applyFont="1" applyFill="1" applyBorder="1" applyAlignment="1">
      <alignment horizontal="right" vertical="center"/>
    </xf>
    <xf numFmtId="178" fontId="15" fillId="2" borderId="9" xfId="3" applyNumberFormat="1" applyFont="1" applyFill="1" applyBorder="1" applyAlignment="1">
      <alignment horizontal="right" vertical="center"/>
    </xf>
    <xf numFmtId="0" fontId="17" fillId="2" borderId="70" xfId="3" applyFont="1" applyFill="1" applyBorder="1" applyAlignment="1">
      <alignment horizontal="center" vertical="center"/>
    </xf>
    <xf numFmtId="0" fontId="17" fillId="2" borderId="71" xfId="3" applyFont="1" applyFill="1" applyBorder="1" applyAlignment="1">
      <alignment horizontal="center" vertical="center"/>
    </xf>
    <xf numFmtId="0" fontId="17" fillId="2" borderId="9" xfId="3" applyFont="1" applyFill="1" applyBorder="1" applyAlignment="1">
      <alignment horizontal="center" vertical="center"/>
    </xf>
    <xf numFmtId="0" fontId="24" fillId="5" borderId="8" xfId="3" applyNumberFormat="1" applyFont="1" applyFill="1" applyBorder="1" applyAlignment="1">
      <alignment horizontal="center" vertical="center"/>
    </xf>
    <xf numFmtId="0" fontId="24" fillId="5" borderId="9" xfId="3" applyNumberFormat="1" applyFont="1" applyFill="1" applyBorder="1" applyAlignment="1">
      <alignment horizontal="center" vertical="center"/>
    </xf>
    <xf numFmtId="0" fontId="24" fillId="5" borderId="71" xfId="3" applyNumberFormat="1" applyFont="1" applyFill="1" applyBorder="1" applyAlignment="1">
      <alignment horizontal="center" vertical="center"/>
    </xf>
    <xf numFmtId="0" fontId="19" fillId="2" borderId="11" xfId="3" applyFont="1" applyFill="1" applyBorder="1" applyAlignment="1">
      <alignment horizontal="center" vertical="center"/>
    </xf>
    <xf numFmtId="0" fontId="19" fillId="2" borderId="53" xfId="3" applyFont="1" applyFill="1" applyBorder="1" applyAlignment="1">
      <alignment horizontal="center" vertical="center"/>
    </xf>
    <xf numFmtId="0" fontId="19" fillId="2" borderId="49" xfId="3" applyFont="1" applyFill="1" applyBorder="1" applyAlignment="1">
      <alignment horizontal="center" vertical="center"/>
    </xf>
    <xf numFmtId="0" fontId="24" fillId="4" borderId="52" xfId="3" applyNumberFormat="1" applyFont="1" applyFill="1" applyBorder="1" applyAlignment="1">
      <alignment horizontal="center" vertical="center"/>
    </xf>
    <xf numFmtId="0" fontId="24" fillId="4" borderId="44" xfId="3" applyNumberFormat="1" applyFont="1" applyFill="1" applyBorder="1" applyAlignment="1">
      <alignment horizontal="center" vertical="center"/>
    </xf>
    <xf numFmtId="0" fontId="24" fillId="4" borderId="53" xfId="3" applyNumberFormat="1" applyFont="1" applyFill="1" applyBorder="1" applyAlignment="1">
      <alignment horizontal="center" vertical="center"/>
    </xf>
    <xf numFmtId="0" fontId="24" fillId="2" borderId="30" xfId="3" applyFont="1" applyFill="1" applyBorder="1" applyAlignment="1">
      <alignment horizontal="right" vertical="center"/>
    </xf>
    <xf numFmtId="0" fontId="24" fillId="2" borderId="3" xfId="3" applyFont="1" applyFill="1" applyBorder="1" applyAlignment="1">
      <alignment horizontal="right" vertical="center"/>
    </xf>
    <xf numFmtId="0" fontId="24" fillId="2" borderId="4" xfId="3" applyFont="1" applyFill="1" applyBorder="1" applyAlignment="1">
      <alignment horizontal="right" vertical="center"/>
    </xf>
    <xf numFmtId="0" fontId="19" fillId="2" borderId="15" xfId="3" applyFont="1" applyFill="1" applyBorder="1" applyAlignment="1">
      <alignment horizontal="right" vertical="center"/>
    </xf>
    <xf numFmtId="0" fontId="19" fillId="2" borderId="1" xfId="3" applyFont="1" applyFill="1" applyBorder="1" applyAlignment="1">
      <alignment horizontal="right" vertical="center"/>
    </xf>
    <xf numFmtId="26" fontId="26" fillId="2" borderId="6" xfId="3" applyNumberFormat="1" applyFont="1" applyFill="1" applyBorder="1" applyAlignment="1">
      <alignment horizontal="right" vertical="center"/>
    </xf>
    <xf numFmtId="26" fontId="26" fillId="2" borderId="29" xfId="3" applyNumberFormat="1" applyFont="1" applyFill="1" applyBorder="1" applyAlignment="1">
      <alignment horizontal="right" vertical="center"/>
    </xf>
    <xf numFmtId="178" fontId="24" fillId="2" borderId="13" xfId="3" applyNumberFormat="1" applyFont="1" applyFill="1" applyBorder="1" applyAlignment="1">
      <alignment horizontal="right" vertical="center"/>
    </xf>
    <xf numFmtId="178" fontId="24" fillId="2" borderId="51" xfId="3" applyNumberFormat="1" applyFont="1" applyFill="1" applyBorder="1" applyAlignment="1">
      <alignment horizontal="right" vertical="center"/>
    </xf>
    <xf numFmtId="26" fontId="26" fillId="2" borderId="64" xfId="3" applyNumberFormat="1" applyFont="1" applyFill="1" applyBorder="1" applyAlignment="1">
      <alignment horizontal="right" vertical="center"/>
    </xf>
    <xf numFmtId="26" fontId="26" fillId="2" borderId="14" xfId="3" applyNumberFormat="1" applyFont="1" applyFill="1" applyBorder="1" applyAlignment="1">
      <alignment horizontal="right" vertical="center"/>
    </xf>
    <xf numFmtId="178" fontId="24" fillId="2" borderId="15" xfId="3" applyNumberFormat="1" applyFont="1" applyFill="1" applyBorder="1" applyAlignment="1">
      <alignment horizontal="right" vertical="center"/>
    </xf>
    <xf numFmtId="178" fontId="24" fillId="2" borderId="1" xfId="3" applyNumberFormat="1" applyFont="1" applyFill="1" applyBorder="1" applyAlignment="1">
      <alignment horizontal="right" vertical="center"/>
    </xf>
    <xf numFmtId="0" fontId="23" fillId="2" borderId="0" xfId="3" applyFont="1" applyFill="1" applyAlignment="1">
      <alignment horizontal="center"/>
    </xf>
    <xf numFmtId="176" fontId="24" fillId="2" borderId="60" xfId="3" applyNumberFormat="1" applyFont="1" applyFill="1" applyBorder="1" applyAlignment="1">
      <alignment horizontal="center" vertical="center"/>
    </xf>
    <xf numFmtId="176" fontId="24" fillId="2" borderId="61" xfId="3" applyNumberFormat="1" applyFont="1" applyFill="1" applyBorder="1" applyAlignment="1">
      <alignment horizontal="center" vertical="center"/>
    </xf>
    <xf numFmtId="0" fontId="14" fillId="4" borderId="51" xfId="3" applyFont="1" applyFill="1" applyBorder="1" applyAlignment="1">
      <alignment horizontal="center" vertical="center"/>
    </xf>
    <xf numFmtId="0" fontId="14" fillId="4" borderId="14" xfId="3" applyFont="1" applyFill="1" applyBorder="1" applyAlignment="1">
      <alignment horizontal="center" vertical="center"/>
    </xf>
    <xf numFmtId="0" fontId="16" fillId="3" borderId="30" xfId="3" applyFont="1" applyFill="1" applyBorder="1" applyAlignment="1">
      <alignment horizontal="left" vertical="center"/>
    </xf>
    <xf numFmtId="0" fontId="16" fillId="3" borderId="3" xfId="3" applyFont="1" applyFill="1" applyBorder="1" applyAlignment="1">
      <alignment horizontal="left" vertical="center"/>
    </xf>
    <xf numFmtId="0" fontId="16" fillId="3" borderId="4" xfId="3" applyFont="1" applyFill="1" applyBorder="1" applyAlignment="1">
      <alignment horizontal="left" vertical="center"/>
    </xf>
    <xf numFmtId="0" fontId="16" fillId="3" borderId="31" xfId="3" applyFont="1" applyFill="1" applyBorder="1" applyAlignment="1">
      <alignment horizontal="left" vertical="center"/>
    </xf>
    <xf numFmtId="0" fontId="16" fillId="3" borderId="32" xfId="3" applyFont="1" applyFill="1" applyBorder="1" applyAlignment="1">
      <alignment horizontal="left" vertical="center"/>
    </xf>
    <xf numFmtId="0" fontId="17" fillId="2" borderId="51" xfId="3" applyFont="1" applyFill="1" applyBorder="1" applyAlignment="1">
      <alignment horizontal="center" vertical="center" wrapText="1"/>
    </xf>
    <xf numFmtId="0" fontId="17" fillId="2" borderId="56" xfId="3" applyFont="1" applyFill="1" applyBorder="1" applyAlignment="1">
      <alignment horizontal="center" vertical="center"/>
    </xf>
    <xf numFmtId="0" fontId="17" fillId="2" borderId="14" xfId="3" applyFont="1" applyFill="1" applyBorder="1" applyAlignment="1">
      <alignment horizontal="center" vertical="center" wrapText="1"/>
    </xf>
    <xf numFmtId="0" fontId="17" fillId="2" borderId="18" xfId="3" applyFont="1" applyFill="1" applyBorder="1" applyAlignment="1">
      <alignment horizontal="center" vertical="center"/>
    </xf>
    <xf numFmtId="0" fontId="17" fillId="3" borderId="56" xfId="3" applyFont="1" applyFill="1" applyBorder="1" applyAlignment="1">
      <alignment horizontal="center" vertical="center"/>
    </xf>
    <xf numFmtId="0" fontId="17" fillId="3" borderId="50" xfId="3" applyFont="1" applyFill="1" applyBorder="1" applyAlignment="1">
      <alignment horizontal="center" vertical="center"/>
    </xf>
    <xf numFmtId="0" fontId="17" fillId="3" borderId="59" xfId="3" applyFont="1" applyFill="1" applyBorder="1" applyAlignment="1">
      <alignment horizontal="center" vertical="center"/>
    </xf>
    <xf numFmtId="0" fontId="17" fillId="3" borderId="62" xfId="3" applyFont="1" applyFill="1" applyBorder="1" applyAlignment="1">
      <alignment horizontal="center" vertical="center"/>
    </xf>
    <xf numFmtId="0" fontId="17" fillId="3" borderId="72" xfId="3" applyFont="1" applyFill="1" applyBorder="1" applyAlignment="1">
      <alignment horizontal="center" vertical="center"/>
    </xf>
    <xf numFmtId="0" fontId="17" fillId="0" borderId="73" xfId="3" applyFont="1" applyFill="1" applyBorder="1" applyAlignment="1">
      <alignment horizontal="center" vertical="center" wrapText="1"/>
    </xf>
    <xf numFmtId="0" fontId="17" fillId="0" borderId="69" xfId="3" applyFont="1" applyFill="1" applyBorder="1" applyAlignment="1">
      <alignment horizontal="center" vertical="center"/>
    </xf>
    <xf numFmtId="0" fontId="15" fillId="2" borderId="1" xfId="3" applyFont="1" applyFill="1" applyBorder="1" applyAlignment="1">
      <alignment horizontal="center" vertical="center"/>
    </xf>
    <xf numFmtId="0" fontId="15" fillId="0" borderId="1" xfId="3" applyFont="1" applyFill="1" applyBorder="1" applyAlignment="1">
      <alignment horizontal="center" vertical="center"/>
    </xf>
    <xf numFmtId="0" fontId="27" fillId="2" borderId="8" xfId="3" applyFont="1" applyFill="1" applyBorder="1" applyAlignment="1">
      <alignment horizontal="center" vertical="center"/>
    </xf>
    <xf numFmtId="0" fontId="27" fillId="2" borderId="9" xfId="3" applyFont="1" applyFill="1" applyBorder="1" applyAlignment="1">
      <alignment horizontal="center" vertical="center"/>
    </xf>
    <xf numFmtId="177" fontId="16" fillId="3" borderId="8" xfId="3" applyNumberFormat="1" applyFont="1" applyFill="1" applyBorder="1" applyAlignment="1">
      <alignment horizontal="center" vertical="center"/>
    </xf>
    <xf numFmtId="177" fontId="16" fillId="3" borderId="71" xfId="3" applyNumberFormat="1" applyFont="1" applyFill="1" applyBorder="1" applyAlignment="1">
      <alignment horizontal="center" vertical="center"/>
    </xf>
    <xf numFmtId="177" fontId="16" fillId="3" borderId="9" xfId="3" applyNumberFormat="1" applyFont="1" applyFill="1" applyBorder="1" applyAlignment="1">
      <alignment horizontal="center" vertical="center"/>
    </xf>
    <xf numFmtId="0" fontId="16" fillId="3" borderId="2" xfId="3" applyFont="1" applyFill="1" applyBorder="1" applyAlignment="1">
      <alignment horizontal="center" vertical="center" wrapText="1"/>
    </xf>
    <xf numFmtId="0" fontId="16" fillId="3" borderId="3" xfId="3" applyFont="1" applyFill="1" applyBorder="1" applyAlignment="1">
      <alignment horizontal="center" vertical="center" wrapText="1"/>
    </xf>
    <xf numFmtId="0" fontId="16" fillId="3" borderId="66" xfId="3" applyFont="1" applyFill="1" applyBorder="1" applyAlignment="1">
      <alignment horizontal="center" vertical="center" wrapText="1"/>
    </xf>
    <xf numFmtId="0" fontId="16" fillId="3" borderId="32" xfId="3" applyFont="1" applyFill="1" applyBorder="1" applyAlignment="1">
      <alignment horizontal="center" vertical="center" wrapText="1"/>
    </xf>
    <xf numFmtId="177" fontId="27" fillId="0" borderId="74" xfId="3" applyNumberFormat="1" applyFont="1" applyFill="1" applyBorder="1" applyAlignment="1">
      <alignment horizontal="center" vertical="center"/>
    </xf>
    <xf numFmtId="177" fontId="27" fillId="0" borderId="20" xfId="3" applyNumberFormat="1" applyFont="1" applyFill="1" applyBorder="1" applyAlignment="1">
      <alignment horizontal="center" vertical="center"/>
    </xf>
    <xf numFmtId="0" fontId="17" fillId="2" borderId="57" xfId="3" applyFont="1" applyFill="1" applyBorder="1" applyAlignment="1">
      <alignment horizontal="center" vertical="center"/>
    </xf>
    <xf numFmtId="0" fontId="17" fillId="2" borderId="5" xfId="3" applyFont="1" applyFill="1" applyBorder="1" applyAlignment="1">
      <alignment horizontal="center" vertical="center"/>
    </xf>
    <xf numFmtId="0" fontId="17" fillId="2" borderId="7" xfId="3" applyFont="1" applyFill="1" applyBorder="1" applyAlignment="1">
      <alignment horizontal="center" vertical="center"/>
    </xf>
    <xf numFmtId="0" fontId="24" fillId="5" borderId="60" xfId="3" applyNumberFormat="1" applyFont="1" applyFill="1" applyBorder="1" applyAlignment="1">
      <alignment horizontal="center" vertical="center"/>
    </xf>
    <xf numFmtId="0" fontId="24" fillId="5" borderId="64" xfId="3" applyNumberFormat="1" applyFont="1" applyFill="1" applyBorder="1" applyAlignment="1">
      <alignment horizontal="center" vertical="center"/>
    </xf>
    <xf numFmtId="0" fontId="24" fillId="5" borderId="61" xfId="3" applyNumberFormat="1" applyFont="1" applyFill="1" applyBorder="1" applyAlignment="1">
      <alignment horizontal="center" vertical="center"/>
    </xf>
    <xf numFmtId="0" fontId="17" fillId="2" borderId="0" xfId="3" applyFont="1" applyFill="1" applyBorder="1" applyAlignment="1">
      <alignment vertical="center"/>
    </xf>
    <xf numFmtId="0" fontId="17" fillId="2" borderId="24" xfId="3" applyFont="1" applyFill="1" applyBorder="1" applyAlignment="1">
      <alignment horizontal="center" vertical="center"/>
    </xf>
    <xf numFmtId="0" fontId="17" fillId="2" borderId="25" xfId="3" applyFont="1" applyFill="1" applyBorder="1" applyAlignment="1">
      <alignment horizontal="center" vertical="center"/>
    </xf>
    <xf numFmtId="0" fontId="17" fillId="2" borderId="54" xfId="3" applyFont="1" applyFill="1" applyBorder="1" applyAlignment="1">
      <alignment horizontal="center" vertical="center"/>
    </xf>
    <xf numFmtId="0" fontId="17" fillId="2" borderId="31" xfId="3" applyFont="1" applyFill="1" applyBorder="1" applyAlignment="1">
      <alignment horizontal="center" vertical="center"/>
    </xf>
    <xf numFmtId="0" fontId="17" fillId="2" borderId="32" xfId="3" applyFont="1" applyFill="1" applyBorder="1" applyAlignment="1">
      <alignment horizontal="center" vertical="center"/>
    </xf>
    <xf numFmtId="0" fontId="17" fillId="2" borderId="55" xfId="3" applyFont="1" applyFill="1" applyBorder="1" applyAlignment="1">
      <alignment horizontal="center" vertical="center"/>
    </xf>
    <xf numFmtId="0" fontId="17" fillId="3" borderId="63" xfId="3" applyFont="1" applyFill="1" applyBorder="1" applyAlignment="1">
      <alignment horizontal="center" vertical="center" wrapText="1"/>
    </xf>
    <xf numFmtId="0" fontId="17" fillId="3" borderId="50" xfId="3" applyFont="1" applyFill="1" applyBorder="1" applyAlignment="1">
      <alignment horizontal="center" vertical="center" wrapText="1"/>
    </xf>
    <xf numFmtId="0" fontId="17" fillId="3" borderId="64" xfId="3" applyFont="1" applyFill="1" applyBorder="1" applyAlignment="1">
      <alignment horizontal="center" vertical="center"/>
    </xf>
    <xf numFmtId="0" fontId="17" fillId="3" borderId="51" xfId="3" applyFont="1" applyFill="1" applyBorder="1" applyAlignment="1">
      <alignment horizontal="center" vertical="center"/>
    </xf>
  </cellXfs>
  <cellStyles count="64">
    <cellStyle name="ハイパーリンク" xfId="1" builtinId="8" hidden="1"/>
    <cellStyle name="ハイパーリンク" xfId="5" builtinId="8" hidden="1"/>
    <cellStyle name="ハイパーリンク" xfId="7" builtinId="8" hidden="1"/>
    <cellStyle name="ハイパーリンク" xfId="9" builtinId="8" hidden="1"/>
    <cellStyle name="ハイパーリンク" xfId="11" builtinId="8" hidden="1"/>
    <cellStyle name="ハイパーリンク" xfId="13" builtinId="8" hidden="1"/>
    <cellStyle name="ハイパーリンク" xfId="15" builtinId="8" hidden="1"/>
    <cellStyle name="ハイパーリンク" xfId="17" builtinId="8" hidden="1"/>
    <cellStyle name="ハイパーリンク" xfId="19" builtinId="8" hidden="1"/>
    <cellStyle name="ハイパーリンク" xfId="21" builtinId="8" hidden="1"/>
    <cellStyle name="ハイパーリンク" xfId="23" builtinId="8" hidden="1"/>
    <cellStyle name="ハイパーリンク" xfId="25" builtinId="8" hidden="1"/>
    <cellStyle name="ハイパーリンク" xfId="27" builtinId="8" hidden="1"/>
    <cellStyle name="ハイパーリンク" xfId="29" builtinId="8" hidden="1"/>
    <cellStyle name="ハイパーリンク" xfId="31" builtinId="8" hidden="1"/>
    <cellStyle name="ハイパーリンク" xfId="33" builtinId="8" hidden="1"/>
    <cellStyle name="ハイパーリンク" xfId="35" builtinId="8" hidden="1"/>
    <cellStyle name="ハイパーリンク" xfId="37" builtinId="8" hidden="1"/>
    <cellStyle name="ハイパーリンク" xfId="39" builtinId="8" hidden="1"/>
    <cellStyle name="ハイパーリンク" xfId="41" builtinId="8" hidden="1"/>
    <cellStyle name="ハイパーリンク" xfId="43" builtinId="8" hidden="1"/>
    <cellStyle name="ハイパーリンク" xfId="45" builtinId="8" hidden="1"/>
    <cellStyle name="ハイパーリンク" xfId="47" builtinId="8" hidden="1"/>
    <cellStyle name="ハイパーリンク" xfId="49" builtinId="8" hidden="1"/>
    <cellStyle name="ハイパーリンク" xfId="51" builtinId="8" hidden="1"/>
    <cellStyle name="ハイパーリンク" xfId="53" builtinId="8" hidden="1"/>
    <cellStyle name="ハイパーリンク" xfId="55" builtinId="8" hidden="1"/>
    <cellStyle name="ハイパーリンク" xfId="57" builtinId="8" hidden="1"/>
    <cellStyle name="ハイパーリンク" xfId="59" builtinId="8" hidden="1"/>
    <cellStyle name="ハイパーリンク" xfId="61" builtinId="8" hidden="1"/>
    <cellStyle name="ハイパーリンク" xfId="63" builtinId="8"/>
    <cellStyle name="ハイパーリンク 2" xfId="4" xr:uid="{00000000-0005-0000-0000-00001E000000}"/>
    <cellStyle name="標準" xfId="0" builtinId="0"/>
    <cellStyle name="標準 2" xfId="3" xr:uid="{00000000-0005-0000-0000-000020000000}"/>
    <cellStyle name="表示済みのハイパーリンク" xfId="2" builtinId="9" hidden="1"/>
    <cellStyle name="表示済みのハイパーリンク" xfId="6" builtinId="9" hidden="1"/>
    <cellStyle name="表示済みのハイパーリンク" xfId="8" builtinId="9" hidden="1"/>
    <cellStyle name="表示済みのハイパーリンク" xfId="10" builtinId="9" hidden="1"/>
    <cellStyle name="表示済みのハイパーリンク" xfId="12" builtinId="9" hidden="1"/>
    <cellStyle name="表示済みのハイパーリンク" xfId="14" builtinId="9" hidden="1"/>
    <cellStyle name="表示済みのハイパーリンク" xfId="16" builtinId="9" hidden="1"/>
    <cellStyle name="表示済みのハイパーリンク" xfId="18" builtinId="9" hidden="1"/>
    <cellStyle name="表示済みのハイパーリンク" xfId="20" builtinId="9" hidden="1"/>
    <cellStyle name="表示済みのハイパーリンク" xfId="22" builtinId="9" hidden="1"/>
    <cellStyle name="表示済みのハイパーリンク" xfId="24" builtinId="9" hidden="1"/>
    <cellStyle name="表示済みのハイパーリンク" xfId="26" builtinId="9" hidden="1"/>
    <cellStyle name="表示済みのハイパーリンク" xfId="28" builtinId="9" hidden="1"/>
    <cellStyle name="表示済みのハイパーリンク" xfId="30" builtinId="9" hidden="1"/>
    <cellStyle name="表示済みのハイパーリンク" xfId="32" builtinId="9" hidden="1"/>
    <cellStyle name="表示済みのハイパーリンク" xfId="34" builtinId="9" hidden="1"/>
    <cellStyle name="表示済みのハイパーリンク" xfId="36" builtinId="9" hidden="1"/>
    <cellStyle name="表示済みのハイパーリンク" xfId="38" builtinId="9" hidden="1"/>
    <cellStyle name="表示済みのハイパーリンク" xfId="40" builtinId="9" hidden="1"/>
    <cellStyle name="表示済みのハイパーリンク" xfId="42" builtinId="9" hidden="1"/>
    <cellStyle name="表示済みのハイパーリンク" xfId="44" builtinId="9" hidden="1"/>
    <cellStyle name="表示済みのハイパーリンク" xfId="46" builtinId="9" hidden="1"/>
    <cellStyle name="表示済みのハイパーリンク" xfId="48" builtinId="9" hidden="1"/>
    <cellStyle name="表示済みのハイパーリンク" xfId="50" builtinId="9" hidden="1"/>
    <cellStyle name="表示済みのハイパーリンク" xfId="52" builtinId="9" hidden="1"/>
    <cellStyle name="表示済みのハイパーリンク" xfId="54" builtinId="9" hidden="1"/>
    <cellStyle name="表示済みのハイパーリンク" xfId="56" builtinId="9" hidden="1"/>
    <cellStyle name="表示済みのハイパーリンク" xfId="58" builtinId="9" hidden="1"/>
    <cellStyle name="表示済みのハイパーリンク" xfId="60" builtinId="9" hidden="1"/>
    <cellStyle name="表示済みのハイパーリンク" xfId="62" builtinId="9" hidden="1"/>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fmlaLink="G7" lockText="1"/>
</file>

<file path=xl/ctrlProps/ctrlProp2.xml><?xml version="1.0" encoding="utf-8"?>
<formControlPr xmlns="http://schemas.microsoft.com/office/spreadsheetml/2009/9/main" objectType="CheckBox" fmlaLink="J7" lockText="1"/>
</file>

<file path=xl/ctrlProps/ctrlProp3.xml><?xml version="1.0" encoding="utf-8"?>
<formControlPr xmlns="http://schemas.microsoft.com/office/spreadsheetml/2009/9/main" objectType="CheckBox" checked="Checked" fmlaLink="Q7" lockText="1"/>
</file>

<file path=xl/ctrlProps/ctrlProp4.xml><?xml version="1.0" encoding="utf-8"?>
<formControlPr xmlns="http://schemas.microsoft.com/office/spreadsheetml/2009/9/main" objectType="CheckBox" fmlaLink="N7" lockText="1"/>
</file>

<file path=xl/drawings/drawing1.xml><?xml version="1.0" encoding="utf-8"?>
<xdr:wsDr xmlns:xdr="http://schemas.openxmlformats.org/drawingml/2006/spreadsheetDrawing" xmlns:a="http://schemas.openxmlformats.org/drawingml/2006/main">
  <xdr:oneCellAnchor>
    <xdr:from>
      <xdr:col>3</xdr:col>
      <xdr:colOff>51915</xdr:colOff>
      <xdr:row>5</xdr:row>
      <xdr:rowOff>211954</xdr:rowOff>
    </xdr:from>
    <xdr:ext cx="288000" cy="166059"/>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1430239" y="1948866"/>
          <a:ext cx="288000" cy="166059"/>
        </a:xfrm>
        <a:prstGeom prst="roundRect">
          <a:avLst/>
        </a:prstGeom>
        <a:solidFill>
          <a:srgbClr val="FF7C80"/>
        </a:solid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lIns="0" tIns="0" rIns="0" bIns="0" rtlCol="0" anchor="ctr">
          <a:noAutofit/>
        </a:bodyPr>
        <a:lstStyle/>
        <a:p>
          <a:pPr algn="ctr"/>
          <a:r>
            <a:rPr kumimoji="1" lang="ja-JP" altLang="en-US" sz="800"/>
            <a:t>必須</a:t>
          </a:r>
        </a:p>
      </xdr:txBody>
    </xdr:sp>
    <xdr:clientData/>
  </xdr:oneCellAnchor>
  <xdr:oneCellAnchor>
    <xdr:from>
      <xdr:col>14</xdr:col>
      <xdr:colOff>68057</xdr:colOff>
      <xdr:row>5</xdr:row>
      <xdr:rowOff>216765</xdr:rowOff>
    </xdr:from>
    <xdr:ext cx="261818" cy="166059"/>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7411832" y="1950315"/>
          <a:ext cx="261818" cy="166059"/>
        </a:xfrm>
        <a:prstGeom prst="roundRect">
          <a:avLst/>
        </a:prstGeom>
        <a:solidFill>
          <a:srgbClr val="FF7C80"/>
        </a:solid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lIns="0" tIns="0" rIns="0" bIns="0" rtlCol="0" anchor="ctr">
          <a:noAutofit/>
        </a:bodyPr>
        <a:lstStyle/>
        <a:p>
          <a:pPr algn="ctr"/>
          <a:r>
            <a:rPr kumimoji="1" lang="ja-JP" altLang="en-US" sz="800"/>
            <a:t>必須  </a:t>
          </a:r>
        </a:p>
      </xdr:txBody>
    </xdr:sp>
    <xdr:clientData/>
  </xdr:oneCellAnchor>
  <xdr:oneCellAnchor>
    <xdr:from>
      <xdr:col>7</xdr:col>
      <xdr:colOff>473351</xdr:colOff>
      <xdr:row>8</xdr:row>
      <xdr:rowOff>63352</xdr:rowOff>
    </xdr:from>
    <xdr:ext cx="347367" cy="169282"/>
    <xdr:sp macro="" textlink="">
      <xdr:nvSpPr>
        <xdr:cNvPr id="4" name="角丸四角形 3">
          <a:extLst>
            <a:ext uri="{FF2B5EF4-FFF2-40B4-BE49-F238E27FC236}">
              <a16:creationId xmlns:a16="http://schemas.microsoft.com/office/drawing/2014/main" id="{00000000-0008-0000-0000-000004000000}"/>
            </a:ext>
          </a:extLst>
        </xdr:cNvPr>
        <xdr:cNvSpPr/>
      </xdr:nvSpPr>
      <xdr:spPr>
        <a:xfrm>
          <a:off x="3342057" y="2741558"/>
          <a:ext cx="347367" cy="169282"/>
        </a:xfrm>
        <a:prstGeom prst="roundRect">
          <a:avLst/>
        </a:prstGeom>
        <a:solidFill>
          <a:srgbClr val="FF7C80"/>
        </a:solid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lIns="0" tIns="0" rIns="0" bIns="0" rtlCol="0" anchor="ctr">
          <a:noAutofit/>
        </a:bodyPr>
        <a:lstStyle/>
        <a:p>
          <a:pPr algn="ctr"/>
          <a:r>
            <a:rPr kumimoji="1" lang="ja-JP" altLang="en-US" sz="800"/>
            <a:t>必須</a:t>
          </a:r>
        </a:p>
      </xdr:txBody>
    </xdr:sp>
    <xdr:clientData/>
  </xdr:oneCellAnchor>
  <xdr:oneCellAnchor>
    <xdr:from>
      <xdr:col>5</xdr:col>
      <xdr:colOff>67700</xdr:colOff>
      <xdr:row>9</xdr:row>
      <xdr:rowOff>11805</xdr:rowOff>
    </xdr:from>
    <xdr:ext cx="288000" cy="166059"/>
    <xdr:sp macro="" textlink="">
      <xdr:nvSpPr>
        <xdr:cNvPr id="5" name="角丸四角形 4">
          <a:extLst>
            <a:ext uri="{FF2B5EF4-FFF2-40B4-BE49-F238E27FC236}">
              <a16:creationId xmlns:a16="http://schemas.microsoft.com/office/drawing/2014/main" id="{00000000-0008-0000-0000-000005000000}"/>
            </a:ext>
          </a:extLst>
        </xdr:cNvPr>
        <xdr:cNvSpPr/>
      </xdr:nvSpPr>
      <xdr:spPr>
        <a:xfrm>
          <a:off x="1916671" y="3003776"/>
          <a:ext cx="288000" cy="166059"/>
        </a:xfrm>
        <a:prstGeom prst="roundRect">
          <a:avLst/>
        </a:prstGeom>
        <a:solidFill>
          <a:srgbClr val="FF7C80"/>
        </a:solid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lIns="0" tIns="0" rIns="0" bIns="0" rtlCol="0" anchor="ctr">
          <a:noAutofit/>
        </a:bodyPr>
        <a:lstStyle/>
        <a:p>
          <a:pPr algn="ctr"/>
          <a:r>
            <a:rPr kumimoji="1" lang="ja-JP" altLang="en-US" sz="800"/>
            <a:t>必須</a:t>
          </a:r>
        </a:p>
      </xdr:txBody>
    </xdr:sp>
    <xdr:clientData/>
  </xdr:oneCellAnchor>
  <xdr:oneCellAnchor>
    <xdr:from>
      <xdr:col>3</xdr:col>
      <xdr:colOff>56962</xdr:colOff>
      <xdr:row>4</xdr:row>
      <xdr:rowOff>74705</xdr:rowOff>
    </xdr:from>
    <xdr:ext cx="288000" cy="166059"/>
    <xdr:sp macro="" textlink="">
      <xdr:nvSpPr>
        <xdr:cNvPr id="6" name="角丸四角形 5">
          <a:extLst>
            <a:ext uri="{FF2B5EF4-FFF2-40B4-BE49-F238E27FC236}">
              <a16:creationId xmlns:a16="http://schemas.microsoft.com/office/drawing/2014/main" id="{00000000-0008-0000-0000-000006000000}"/>
            </a:ext>
          </a:extLst>
        </xdr:cNvPr>
        <xdr:cNvSpPr/>
      </xdr:nvSpPr>
      <xdr:spPr>
        <a:xfrm>
          <a:off x="1435286" y="1497852"/>
          <a:ext cx="288000" cy="166059"/>
        </a:xfrm>
        <a:prstGeom prst="roundRect">
          <a:avLst/>
        </a:prstGeom>
        <a:solidFill>
          <a:srgbClr val="FF7C80"/>
        </a:solid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lIns="0" tIns="0" rIns="0" bIns="0" rtlCol="0" anchor="ctr">
          <a:noAutofit/>
        </a:bodyPr>
        <a:lstStyle/>
        <a:p>
          <a:pPr algn="ctr"/>
          <a:r>
            <a:rPr kumimoji="1" lang="ja-JP" altLang="en-US" sz="800"/>
            <a:t>必須</a:t>
          </a:r>
        </a:p>
      </xdr:txBody>
    </xdr:sp>
    <xdr:clientData/>
  </xdr:oneCellAnchor>
  <mc:AlternateContent xmlns:mc="http://schemas.openxmlformats.org/markup-compatibility/2006">
    <mc:Choice xmlns:a14="http://schemas.microsoft.com/office/drawing/2010/main" Requires="a14">
      <xdr:twoCellAnchor editAs="oneCell">
        <xdr:from>
          <xdr:col>6</xdr:col>
          <xdr:colOff>161925</xdr:colOff>
          <xdr:row>5</xdr:row>
          <xdr:rowOff>219075</xdr:rowOff>
        </xdr:from>
        <xdr:to>
          <xdr:col>6</xdr:col>
          <xdr:colOff>542925</xdr:colOff>
          <xdr:row>7</xdr:row>
          <xdr:rowOff>114300</xdr:rowOff>
        </xdr:to>
        <xdr:sp macro="" textlink="">
          <xdr:nvSpPr>
            <xdr:cNvPr id="2049" name="Check Box 2"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219075</xdr:colOff>
          <xdr:row>5</xdr:row>
          <xdr:rowOff>219075</xdr:rowOff>
        </xdr:from>
        <xdr:to>
          <xdr:col>10</xdr:col>
          <xdr:colOff>295275</xdr:colOff>
          <xdr:row>7</xdr:row>
          <xdr:rowOff>104775</xdr:rowOff>
        </xdr:to>
        <xdr:sp macro="" textlink="">
          <xdr:nvSpPr>
            <xdr:cNvPr id="2050" name="Check Box 3" hidden="1">
              <a:extLst>
                <a:ext uri="{63B3BB69-23CF-44E3-9099-C40C66FF867C}">
                  <a14:compatExt spid="_x0000_s2050"/>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409575</xdr:colOff>
          <xdr:row>5</xdr:row>
          <xdr:rowOff>28575</xdr:rowOff>
        </xdr:from>
        <xdr:to>
          <xdr:col>16</xdr:col>
          <xdr:colOff>838200</xdr:colOff>
          <xdr:row>6</xdr:row>
          <xdr:rowOff>295275</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000-000003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oneCellAnchor>
    <xdr:from>
      <xdr:col>1</xdr:col>
      <xdr:colOff>279117</xdr:colOff>
      <xdr:row>65</xdr:row>
      <xdr:rowOff>20396</xdr:rowOff>
    </xdr:from>
    <xdr:ext cx="288000" cy="166059"/>
    <xdr:sp macro="" textlink="">
      <xdr:nvSpPr>
        <xdr:cNvPr id="51" name="角丸四角形 10">
          <a:extLst>
            <a:ext uri="{FF2B5EF4-FFF2-40B4-BE49-F238E27FC236}">
              <a16:creationId xmlns:a16="http://schemas.microsoft.com/office/drawing/2014/main" id="{00000000-0008-0000-0000-000033000000}"/>
            </a:ext>
          </a:extLst>
        </xdr:cNvPr>
        <xdr:cNvSpPr/>
      </xdr:nvSpPr>
      <xdr:spPr>
        <a:xfrm>
          <a:off x="479142" y="17917871"/>
          <a:ext cx="288000" cy="166059"/>
        </a:xfrm>
        <a:prstGeom prst="roundRect">
          <a:avLst/>
        </a:prstGeom>
        <a:solidFill>
          <a:srgbClr val="FF7C80"/>
        </a:solid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lIns="0" tIns="0" rIns="0" bIns="0" rtlCol="0" anchor="ctr">
          <a:noAutofit/>
        </a:bodyPr>
        <a:lstStyle/>
        <a:p>
          <a:pPr algn="ctr"/>
          <a:r>
            <a:rPr kumimoji="1" lang="ja-JP" altLang="en-US" sz="800"/>
            <a:t>必須</a:t>
          </a:r>
        </a:p>
      </xdr:txBody>
    </xdr:sp>
    <xdr:clientData/>
  </xdr:oneCellAnchor>
  <xdr:oneCellAnchor>
    <xdr:from>
      <xdr:col>10</xdr:col>
      <xdr:colOff>220100</xdr:colOff>
      <xdr:row>65</xdr:row>
      <xdr:rowOff>30108</xdr:rowOff>
    </xdr:from>
    <xdr:ext cx="288000" cy="166059"/>
    <xdr:sp macro="" textlink="">
      <xdr:nvSpPr>
        <xdr:cNvPr id="52" name="角丸四角形 11">
          <a:extLst>
            <a:ext uri="{FF2B5EF4-FFF2-40B4-BE49-F238E27FC236}">
              <a16:creationId xmlns:a16="http://schemas.microsoft.com/office/drawing/2014/main" id="{00000000-0008-0000-0000-000034000000}"/>
            </a:ext>
          </a:extLst>
        </xdr:cNvPr>
        <xdr:cNvSpPr/>
      </xdr:nvSpPr>
      <xdr:spPr>
        <a:xfrm>
          <a:off x="5115950" y="17927583"/>
          <a:ext cx="288000" cy="166059"/>
        </a:xfrm>
        <a:prstGeom prst="roundRect">
          <a:avLst/>
        </a:prstGeom>
        <a:solidFill>
          <a:srgbClr val="FF7C80"/>
        </a:solid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lIns="0" tIns="0" rIns="0" bIns="0" rtlCol="0" anchor="ctr">
          <a:noAutofit/>
        </a:bodyPr>
        <a:lstStyle/>
        <a:p>
          <a:pPr algn="ctr"/>
          <a:r>
            <a:rPr kumimoji="1" lang="ja-JP" altLang="en-US" sz="800"/>
            <a:t>必須</a:t>
          </a:r>
        </a:p>
      </xdr:txBody>
    </xdr:sp>
    <xdr:clientData/>
  </xdr:oneCellAnchor>
  <xdr:oneCellAnchor>
    <xdr:from>
      <xdr:col>5</xdr:col>
      <xdr:colOff>1002268</xdr:colOff>
      <xdr:row>77</xdr:row>
      <xdr:rowOff>62606</xdr:rowOff>
    </xdr:from>
    <xdr:ext cx="288000" cy="166059"/>
    <xdr:sp macro="" textlink="">
      <xdr:nvSpPr>
        <xdr:cNvPr id="53" name="角丸四角形 12">
          <a:extLst>
            <a:ext uri="{FF2B5EF4-FFF2-40B4-BE49-F238E27FC236}">
              <a16:creationId xmlns:a16="http://schemas.microsoft.com/office/drawing/2014/main" id="{00000000-0008-0000-0000-000035000000}"/>
            </a:ext>
          </a:extLst>
        </xdr:cNvPr>
        <xdr:cNvSpPr/>
      </xdr:nvSpPr>
      <xdr:spPr>
        <a:xfrm>
          <a:off x="2851239" y="20244400"/>
          <a:ext cx="288000" cy="166059"/>
        </a:xfrm>
        <a:prstGeom prst="roundRect">
          <a:avLst/>
        </a:prstGeom>
        <a:solidFill>
          <a:srgbClr val="FF7C80"/>
        </a:solid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lIns="0" tIns="0" rIns="0" bIns="0" rtlCol="0" anchor="ctr">
          <a:noAutofit/>
        </a:bodyPr>
        <a:lstStyle/>
        <a:p>
          <a:pPr algn="ctr"/>
          <a:r>
            <a:rPr kumimoji="1" lang="ja-JP" altLang="en-US" sz="800"/>
            <a:t>必須</a:t>
          </a:r>
        </a:p>
      </xdr:txBody>
    </xdr:sp>
    <xdr:clientData/>
  </xdr:oneCellAnchor>
  <xdr:oneCellAnchor>
    <xdr:from>
      <xdr:col>11</xdr:col>
      <xdr:colOff>92727</xdr:colOff>
      <xdr:row>77</xdr:row>
      <xdr:rowOff>96222</xdr:rowOff>
    </xdr:from>
    <xdr:ext cx="288000" cy="166059"/>
    <xdr:sp macro="" textlink="">
      <xdr:nvSpPr>
        <xdr:cNvPr id="54" name="角丸四角形 13">
          <a:extLst>
            <a:ext uri="{FF2B5EF4-FFF2-40B4-BE49-F238E27FC236}">
              <a16:creationId xmlns:a16="http://schemas.microsoft.com/office/drawing/2014/main" id="{00000000-0008-0000-0000-000036000000}"/>
            </a:ext>
          </a:extLst>
        </xdr:cNvPr>
        <xdr:cNvSpPr/>
      </xdr:nvSpPr>
      <xdr:spPr>
        <a:xfrm>
          <a:off x="4978492" y="33971604"/>
          <a:ext cx="288000" cy="166059"/>
        </a:xfrm>
        <a:prstGeom prst="roundRect">
          <a:avLst/>
        </a:prstGeom>
        <a:solidFill>
          <a:srgbClr val="FF7C80"/>
        </a:solid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lIns="0" tIns="0" rIns="0" bIns="0" rtlCol="0" anchor="ctr">
          <a:noAutofit/>
        </a:bodyPr>
        <a:lstStyle/>
        <a:p>
          <a:pPr algn="ctr"/>
          <a:r>
            <a:rPr kumimoji="1" lang="ja-JP" altLang="en-US" sz="800"/>
            <a:t>必須</a:t>
          </a:r>
        </a:p>
      </xdr:txBody>
    </xdr:sp>
    <xdr:clientData/>
  </xdr:oneCellAnchor>
  <xdr:oneCellAnchor>
    <xdr:from>
      <xdr:col>13</xdr:col>
      <xdr:colOff>373247</xdr:colOff>
      <xdr:row>77</xdr:row>
      <xdr:rowOff>85017</xdr:rowOff>
    </xdr:from>
    <xdr:ext cx="288000" cy="166059"/>
    <xdr:sp macro="" textlink="">
      <xdr:nvSpPr>
        <xdr:cNvPr id="55" name="角丸四角形 14">
          <a:extLst>
            <a:ext uri="{FF2B5EF4-FFF2-40B4-BE49-F238E27FC236}">
              <a16:creationId xmlns:a16="http://schemas.microsoft.com/office/drawing/2014/main" id="{00000000-0008-0000-0000-000037000000}"/>
            </a:ext>
          </a:extLst>
        </xdr:cNvPr>
        <xdr:cNvSpPr/>
      </xdr:nvSpPr>
      <xdr:spPr>
        <a:xfrm>
          <a:off x="6670953" y="20266811"/>
          <a:ext cx="288000" cy="166059"/>
        </a:xfrm>
        <a:prstGeom prst="roundRect">
          <a:avLst/>
        </a:prstGeom>
        <a:solidFill>
          <a:srgbClr val="FF7C80"/>
        </a:solid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lIns="0" tIns="0" rIns="0" bIns="0" rtlCol="0" anchor="ctr">
          <a:noAutofit/>
        </a:bodyPr>
        <a:lstStyle/>
        <a:p>
          <a:pPr algn="ctr"/>
          <a:r>
            <a:rPr kumimoji="1" lang="ja-JP" altLang="en-US" sz="800"/>
            <a:t>必須</a:t>
          </a:r>
        </a:p>
      </xdr:txBody>
    </xdr:sp>
    <xdr:clientData/>
  </xdr:oneCellAnchor>
  <xdr:oneCellAnchor>
    <xdr:from>
      <xdr:col>14</xdr:col>
      <xdr:colOff>248487</xdr:colOff>
      <xdr:row>77</xdr:row>
      <xdr:rowOff>96222</xdr:rowOff>
    </xdr:from>
    <xdr:ext cx="288000" cy="166059"/>
    <xdr:sp macro="" textlink="">
      <xdr:nvSpPr>
        <xdr:cNvPr id="56" name="角丸四角形 15">
          <a:extLst>
            <a:ext uri="{FF2B5EF4-FFF2-40B4-BE49-F238E27FC236}">
              <a16:creationId xmlns:a16="http://schemas.microsoft.com/office/drawing/2014/main" id="{00000000-0008-0000-0000-000038000000}"/>
            </a:ext>
          </a:extLst>
        </xdr:cNvPr>
        <xdr:cNvSpPr/>
      </xdr:nvSpPr>
      <xdr:spPr>
        <a:xfrm>
          <a:off x="7599546" y="20278016"/>
          <a:ext cx="288000" cy="166059"/>
        </a:xfrm>
        <a:prstGeom prst="roundRect">
          <a:avLst/>
        </a:prstGeom>
        <a:solidFill>
          <a:srgbClr val="FF7C80"/>
        </a:solid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lIns="0" tIns="0" rIns="0" bIns="0" rtlCol="0" anchor="ctr">
          <a:noAutofit/>
        </a:bodyPr>
        <a:lstStyle/>
        <a:p>
          <a:pPr algn="ctr"/>
          <a:r>
            <a:rPr kumimoji="1" lang="ja-JP" altLang="en-US" sz="800"/>
            <a:t>必須</a:t>
          </a:r>
        </a:p>
      </xdr:txBody>
    </xdr:sp>
    <xdr:clientData/>
  </xdr:oneCellAnchor>
  <xdr:oneCellAnchor>
    <xdr:from>
      <xdr:col>15</xdr:col>
      <xdr:colOff>246993</xdr:colOff>
      <xdr:row>77</xdr:row>
      <xdr:rowOff>86511</xdr:rowOff>
    </xdr:from>
    <xdr:ext cx="288000" cy="166059"/>
    <xdr:sp macro="" textlink="">
      <xdr:nvSpPr>
        <xdr:cNvPr id="57" name="角丸四角形 16">
          <a:extLst>
            <a:ext uri="{FF2B5EF4-FFF2-40B4-BE49-F238E27FC236}">
              <a16:creationId xmlns:a16="http://schemas.microsoft.com/office/drawing/2014/main" id="{00000000-0008-0000-0000-000039000000}"/>
            </a:ext>
          </a:extLst>
        </xdr:cNvPr>
        <xdr:cNvSpPr/>
      </xdr:nvSpPr>
      <xdr:spPr>
        <a:xfrm>
          <a:off x="7777346" y="33961893"/>
          <a:ext cx="288000" cy="166059"/>
        </a:xfrm>
        <a:prstGeom prst="roundRect">
          <a:avLst/>
        </a:prstGeom>
        <a:solidFill>
          <a:srgbClr val="FF7C80"/>
        </a:solid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lIns="0" tIns="0" rIns="0" bIns="0" rtlCol="0" anchor="ctr">
          <a:noAutofit/>
        </a:bodyPr>
        <a:lstStyle/>
        <a:p>
          <a:pPr algn="ctr"/>
          <a:r>
            <a:rPr kumimoji="1" lang="ja-JP" altLang="en-US" sz="800"/>
            <a:t>必須</a:t>
          </a:r>
        </a:p>
      </xdr:txBody>
    </xdr:sp>
    <xdr:clientData/>
  </xdr:oneCellAnchor>
  <xdr:oneCellAnchor>
    <xdr:from>
      <xdr:col>1</xdr:col>
      <xdr:colOff>301525</xdr:colOff>
      <xdr:row>55</xdr:row>
      <xdr:rowOff>34963</xdr:rowOff>
    </xdr:from>
    <xdr:ext cx="288000" cy="166059"/>
    <xdr:sp macro="" textlink="">
      <xdr:nvSpPr>
        <xdr:cNvPr id="58" name="角丸四角形 17">
          <a:extLst>
            <a:ext uri="{FF2B5EF4-FFF2-40B4-BE49-F238E27FC236}">
              <a16:creationId xmlns:a16="http://schemas.microsoft.com/office/drawing/2014/main" id="{00000000-0008-0000-0000-00003A000000}"/>
            </a:ext>
          </a:extLst>
        </xdr:cNvPr>
        <xdr:cNvSpPr/>
      </xdr:nvSpPr>
      <xdr:spPr>
        <a:xfrm>
          <a:off x="335143" y="29304728"/>
          <a:ext cx="288000" cy="166059"/>
        </a:xfrm>
        <a:prstGeom prst="roundRect">
          <a:avLst/>
        </a:prstGeom>
        <a:solidFill>
          <a:srgbClr val="FF7C80"/>
        </a:solid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lIns="0" tIns="0" rIns="0" bIns="0" rtlCol="0" anchor="ctr">
          <a:noAutofit/>
        </a:bodyPr>
        <a:lstStyle/>
        <a:p>
          <a:pPr algn="ctr"/>
          <a:r>
            <a:rPr kumimoji="1" lang="ja-JP" altLang="en-US" sz="800"/>
            <a:t>必須</a:t>
          </a:r>
        </a:p>
      </xdr:txBody>
    </xdr:sp>
    <xdr:clientData/>
  </xdr:oneCellAnchor>
  <xdr:oneCellAnchor>
    <xdr:from>
      <xdr:col>10</xdr:col>
      <xdr:colOff>244004</xdr:colOff>
      <xdr:row>55</xdr:row>
      <xdr:rowOff>49157</xdr:rowOff>
    </xdr:from>
    <xdr:ext cx="288000" cy="166059"/>
    <xdr:sp macro="" textlink="">
      <xdr:nvSpPr>
        <xdr:cNvPr id="59" name="角丸四角形 18">
          <a:extLst>
            <a:ext uri="{FF2B5EF4-FFF2-40B4-BE49-F238E27FC236}">
              <a16:creationId xmlns:a16="http://schemas.microsoft.com/office/drawing/2014/main" id="{00000000-0008-0000-0000-00003B000000}"/>
            </a:ext>
          </a:extLst>
        </xdr:cNvPr>
        <xdr:cNvSpPr/>
      </xdr:nvSpPr>
      <xdr:spPr>
        <a:xfrm>
          <a:off x="4816004" y="29318922"/>
          <a:ext cx="288000" cy="166059"/>
        </a:xfrm>
        <a:prstGeom prst="roundRect">
          <a:avLst/>
        </a:prstGeom>
        <a:solidFill>
          <a:srgbClr val="FF7C80"/>
        </a:solid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lIns="0" tIns="0" rIns="0" bIns="0" rtlCol="0" anchor="ctr">
          <a:noAutofit/>
        </a:bodyPr>
        <a:lstStyle/>
        <a:p>
          <a:pPr algn="ctr"/>
          <a:r>
            <a:rPr kumimoji="1" lang="ja-JP" altLang="en-US" sz="800"/>
            <a:t>必須</a:t>
          </a:r>
        </a:p>
      </xdr:txBody>
    </xdr:sp>
    <xdr:clientData/>
  </xdr:oneCellAnchor>
  <mc:AlternateContent xmlns:mc="http://schemas.openxmlformats.org/markup-compatibility/2006">
    <mc:Choice xmlns:a14="http://schemas.microsoft.com/office/drawing/2010/main" Requires="a14">
      <xdr:twoCellAnchor editAs="oneCell">
        <xdr:from>
          <xdr:col>13</xdr:col>
          <xdr:colOff>428625</xdr:colOff>
          <xdr:row>5</xdr:row>
          <xdr:rowOff>219075</xdr:rowOff>
        </xdr:from>
        <xdr:to>
          <xdr:col>13</xdr:col>
          <xdr:colOff>828675</xdr:colOff>
          <xdr:row>7</xdr:row>
          <xdr:rowOff>104775</xdr:rowOff>
        </xdr:to>
        <xdr:sp macro="" textlink="">
          <xdr:nvSpPr>
            <xdr:cNvPr id="2118" name="Check Box 3" hidden="1">
              <a:extLst>
                <a:ext uri="{63B3BB69-23CF-44E3-9099-C40C66FF867C}">
                  <a14:compatExt spid="_x0000_s2118"/>
                </a:ext>
                <a:ext uri="{FF2B5EF4-FFF2-40B4-BE49-F238E27FC236}">
                  <a16:creationId xmlns:a16="http://schemas.microsoft.com/office/drawing/2014/main" id="{00000000-0008-0000-0000-000046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ホワイト">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7" tint="0.59999389629810485"/>
  </sheetPr>
  <dimension ref="A1:V291"/>
  <sheetViews>
    <sheetView tabSelected="1" view="pageBreakPreview" topLeftCell="A233" zoomScale="75" zoomScaleNormal="85" zoomScaleSheetLayoutView="85" workbookViewId="0">
      <selection activeCell="O257" sqref="O257"/>
    </sheetView>
  </sheetViews>
  <sheetFormatPr defaultColWidth="11.88671875" defaultRowHeight="16.5"/>
  <cols>
    <col min="1" max="1" width="2.33203125" style="17" customWidth="1"/>
    <col min="2" max="2" width="8.88671875" style="17" customWidth="1"/>
    <col min="3" max="3" width="4.6640625" style="17" customWidth="1"/>
    <col min="4" max="5" width="2.6640625" style="17" customWidth="1"/>
    <col min="6" max="6" width="12.5546875" style="17" customWidth="1"/>
    <col min="7" max="9" width="6.44140625" style="17" customWidth="1"/>
    <col min="10" max="11" width="3.6640625" style="17" customWidth="1"/>
    <col min="12" max="13" width="6.44140625" style="17" customWidth="1"/>
    <col min="14" max="14" width="12.33203125" style="17" customWidth="1"/>
    <col min="15" max="16" width="9" style="17" customWidth="1"/>
    <col min="17" max="17" width="12.109375" style="17" customWidth="1"/>
    <col min="18" max="16384" width="11.88671875" style="17"/>
  </cols>
  <sheetData>
    <row r="1" spans="2:17" ht="37.5">
      <c r="B1" s="262" t="s">
        <v>1686</v>
      </c>
      <c r="C1" s="262"/>
      <c r="D1" s="262"/>
      <c r="E1" s="262"/>
      <c r="F1" s="262"/>
      <c r="G1" s="262"/>
      <c r="H1" s="262"/>
      <c r="I1" s="262"/>
      <c r="J1" s="262"/>
      <c r="K1" s="262"/>
      <c r="L1" s="262"/>
      <c r="M1" s="262"/>
      <c r="N1" s="262"/>
      <c r="O1" s="262"/>
      <c r="P1" s="262"/>
      <c r="Q1" s="262"/>
    </row>
    <row r="2" spans="2:17" ht="24.75" customHeight="1">
      <c r="B2" s="112" t="s">
        <v>1684</v>
      </c>
      <c r="C2" s="112"/>
      <c r="D2" s="112"/>
      <c r="E2" s="18"/>
      <c r="F2" s="18"/>
      <c r="G2" s="19"/>
      <c r="H2" s="19"/>
      <c r="I2" s="19"/>
      <c r="J2" s="19"/>
      <c r="K2" s="19"/>
      <c r="L2" s="19"/>
      <c r="M2" s="19"/>
      <c r="N2" s="19"/>
      <c r="O2" s="19"/>
      <c r="P2" s="19"/>
      <c r="Q2" s="19"/>
    </row>
    <row r="3" spans="2:17" ht="24.75" customHeight="1">
      <c r="B3" s="20" t="s">
        <v>37</v>
      </c>
      <c r="C3" s="20"/>
      <c r="D3" s="20"/>
      <c r="E3" s="21"/>
      <c r="F3" s="18"/>
      <c r="G3" s="19"/>
      <c r="H3" s="19"/>
      <c r="I3" s="19"/>
      <c r="J3" s="19"/>
      <c r="K3" s="19"/>
      <c r="L3" s="19"/>
      <c r="M3" s="19"/>
      <c r="N3" s="19"/>
      <c r="O3" s="51"/>
      <c r="P3" s="19"/>
      <c r="Q3" s="19"/>
    </row>
    <row r="4" spans="2:17" ht="24.75" customHeight="1" thickBot="1">
      <c r="B4" s="20" t="s">
        <v>36</v>
      </c>
      <c r="C4" s="20"/>
      <c r="D4" s="20"/>
      <c r="E4" s="21"/>
      <c r="F4" s="21"/>
    </row>
    <row r="5" spans="2:17" s="22" customFormat="1" ht="24.75" customHeight="1">
      <c r="B5" s="54" t="s">
        <v>19</v>
      </c>
      <c r="C5" s="125"/>
      <c r="D5" s="125"/>
      <c r="E5" s="53"/>
      <c r="F5" s="263">
        <v>44166</v>
      </c>
      <c r="G5" s="264"/>
      <c r="H5" s="264"/>
      <c r="I5" s="264"/>
      <c r="J5" s="264"/>
      <c r="K5" s="264"/>
      <c r="L5" s="265"/>
      <c r="M5" s="265"/>
      <c r="N5" s="265"/>
      <c r="O5" s="265"/>
      <c r="P5" s="265"/>
      <c r="Q5" s="266"/>
    </row>
    <row r="6" spans="2:17" s="22" customFormat="1" ht="24.75" customHeight="1">
      <c r="B6" s="267" t="s">
        <v>58</v>
      </c>
      <c r="C6" s="268"/>
      <c r="D6" s="268"/>
      <c r="E6" s="269"/>
      <c r="F6" s="287" t="s">
        <v>1694</v>
      </c>
      <c r="G6" s="288"/>
      <c r="H6" s="288"/>
      <c r="I6" s="288"/>
      <c r="J6" s="288"/>
      <c r="K6" s="288"/>
      <c r="L6" s="288"/>
      <c r="M6" s="288"/>
      <c r="N6" s="289"/>
      <c r="O6" s="290" t="s">
        <v>1699</v>
      </c>
      <c r="P6" s="291"/>
      <c r="Q6" s="294"/>
    </row>
    <row r="7" spans="2:17" s="22" customFormat="1" ht="24.75" customHeight="1" thickBot="1">
      <c r="B7" s="270"/>
      <c r="C7" s="271"/>
      <c r="D7" s="271"/>
      <c r="E7" s="271"/>
      <c r="F7" s="145" t="s">
        <v>20</v>
      </c>
      <c r="G7" s="153" t="b">
        <v>0</v>
      </c>
      <c r="H7" s="283" t="s">
        <v>1695</v>
      </c>
      <c r="I7" s="283"/>
      <c r="J7" s="285" t="b">
        <v>0</v>
      </c>
      <c r="K7" s="286"/>
      <c r="L7" s="284" t="s">
        <v>1696</v>
      </c>
      <c r="M7" s="284"/>
      <c r="N7" s="152" t="b">
        <v>0</v>
      </c>
      <c r="O7" s="292"/>
      <c r="P7" s="293"/>
      <c r="Q7" s="295" t="b">
        <v>1</v>
      </c>
    </row>
    <row r="8" spans="2:17" ht="24.75" customHeight="1" thickBot="1">
      <c r="B8" s="302" t="s">
        <v>21</v>
      </c>
      <c r="C8" s="302"/>
      <c r="D8" s="302"/>
      <c r="E8" s="302"/>
      <c r="F8" s="23"/>
      <c r="G8" s="23"/>
      <c r="H8" s="23"/>
      <c r="I8" s="23"/>
      <c r="J8" s="23"/>
      <c r="K8" s="23"/>
      <c r="L8" s="23"/>
      <c r="M8" s="23"/>
      <c r="N8" s="23"/>
      <c r="O8" s="23"/>
      <c r="P8" s="24"/>
      <c r="Q8" s="83"/>
    </row>
    <row r="9" spans="2:17" ht="24.75" customHeight="1">
      <c r="B9" s="303" t="s">
        <v>22</v>
      </c>
      <c r="C9" s="304"/>
      <c r="D9" s="304"/>
      <c r="E9" s="305"/>
      <c r="F9" s="309" t="s">
        <v>1676</v>
      </c>
      <c r="G9" s="311" t="s">
        <v>29</v>
      </c>
      <c r="H9" s="312"/>
      <c r="I9" s="312"/>
      <c r="J9" s="312"/>
      <c r="K9" s="312"/>
      <c r="L9" s="312"/>
      <c r="M9" s="312"/>
      <c r="N9" s="281" t="s">
        <v>1671</v>
      </c>
      <c r="O9" s="272" t="s">
        <v>33</v>
      </c>
      <c r="P9" s="272" t="s">
        <v>34</v>
      </c>
      <c r="Q9" s="274" t="s">
        <v>35</v>
      </c>
    </row>
    <row r="10" spans="2:17" s="26" customFormat="1" ht="27" customHeight="1" thickBot="1">
      <c r="B10" s="306"/>
      <c r="C10" s="307"/>
      <c r="D10" s="307"/>
      <c r="E10" s="308"/>
      <c r="F10" s="310"/>
      <c r="G10" s="276" t="s">
        <v>59</v>
      </c>
      <c r="H10" s="277"/>
      <c r="I10" s="278" t="s">
        <v>60</v>
      </c>
      <c r="J10" s="279"/>
      <c r="K10" s="277"/>
      <c r="L10" s="280" t="s">
        <v>61</v>
      </c>
      <c r="M10" s="278"/>
      <c r="N10" s="282"/>
      <c r="O10" s="273"/>
      <c r="P10" s="273"/>
      <c r="Q10" s="275"/>
    </row>
    <row r="11" spans="2:17" ht="24.75" customHeight="1">
      <c r="B11" s="296">
        <f>IF(OR(F11="",G11="",I11="",L11=""),1,IF(((SMALL(G11:L11,1)+SMALL(G11:L11,2))*2)&gt;=130,"出荷できない胴回りです",IF(MAX(G11:L11)&gt;=108,"出荷できない最長辺です",IF(F11&gt;=150,"出荷できない荷物です",1))))</f>
        <v>1</v>
      </c>
      <c r="C11" s="297"/>
      <c r="D11" s="297"/>
      <c r="E11" s="298"/>
      <c r="F11" s="114">
        <v>40</v>
      </c>
      <c r="G11" s="299">
        <v>20</v>
      </c>
      <c r="H11" s="300"/>
      <c r="I11" s="299">
        <v>20</v>
      </c>
      <c r="J11" s="301"/>
      <c r="K11" s="300"/>
      <c r="L11" s="299">
        <v>30</v>
      </c>
      <c r="M11" s="300"/>
      <c r="N11" s="109">
        <f>ROUNDUP(F11*0.453592,0)</f>
        <v>19</v>
      </c>
      <c r="O11" s="64">
        <f>ROUNDUP((G11*I11*L11)/300,0)*0.453592</f>
        <v>18.14368</v>
      </c>
      <c r="P11" s="65">
        <f>MAX(N11,O11)</f>
        <v>19</v>
      </c>
      <c r="Q11" s="118">
        <f t="shared" ref="Q11:Q30" si="0">IF(OR(MAX(G11:L11)&gt;=30,F11&gt;=70),30,0)</f>
        <v>30</v>
      </c>
    </row>
    <row r="12" spans="2:17" ht="24.75" customHeight="1">
      <c r="B12" s="296">
        <f>IF(OR(F12="",G12="",I12="",L12=""),2,IF(((SMALL(G12:L12,1)+SMALL(G12:L12,2))*2)&gt;=130,"出荷できない胴回りです",IF(MAX(G12:L12)&gt;=108,"出荷できない最長辺です",IF(F12&gt;=150,"出荷できない荷物です",2))))</f>
        <v>2</v>
      </c>
      <c r="C12" s="297"/>
      <c r="D12" s="297"/>
      <c r="E12" s="298"/>
      <c r="F12" s="115"/>
      <c r="G12" s="240"/>
      <c r="H12" s="241"/>
      <c r="I12" s="240"/>
      <c r="J12" s="242"/>
      <c r="K12" s="241"/>
      <c r="L12" s="240"/>
      <c r="M12" s="241"/>
      <c r="N12" s="109">
        <f t="shared" ref="N12:N30" si="1">ROUNDUP(F12*0.453592,0)</f>
        <v>0</v>
      </c>
      <c r="O12" s="64">
        <f t="shared" ref="O12:O30" si="2">ROUNDUP((G12*I12*L12)/300,0)*0.453592</f>
        <v>0</v>
      </c>
      <c r="P12" s="65">
        <f t="shared" ref="P12:P30" si="3">MAX(N12,O12)</f>
        <v>0</v>
      </c>
      <c r="Q12" s="118">
        <f t="shared" si="0"/>
        <v>0</v>
      </c>
    </row>
    <row r="13" spans="2:17" ht="24.75" customHeight="1">
      <c r="B13" s="296">
        <f>IF(OR(F13="",G13="",I13="",L13=""),3,IF(((SMALL(G13:L13,1)+SMALL(G13:L13,2))*2)&gt;=130,"出荷できない胴回りです",IF(MAX(G13:L13)&gt;=108,"出荷できない最長辺です",IF(F13&gt;=150,"出荷できない荷物です",3))))</f>
        <v>3</v>
      </c>
      <c r="C13" s="297"/>
      <c r="D13" s="297"/>
      <c r="E13" s="298"/>
      <c r="F13" s="116"/>
      <c r="G13" s="240"/>
      <c r="H13" s="241"/>
      <c r="I13" s="240"/>
      <c r="J13" s="242"/>
      <c r="K13" s="241"/>
      <c r="L13" s="240"/>
      <c r="M13" s="241"/>
      <c r="N13" s="109">
        <f t="shared" si="1"/>
        <v>0</v>
      </c>
      <c r="O13" s="64">
        <f t="shared" si="2"/>
        <v>0</v>
      </c>
      <c r="P13" s="65">
        <f t="shared" si="3"/>
        <v>0</v>
      </c>
      <c r="Q13" s="118">
        <f t="shared" si="0"/>
        <v>0</v>
      </c>
    </row>
    <row r="14" spans="2:17" ht="24.75" customHeight="1">
      <c r="B14" s="237">
        <f>IF(OR(F14="",G14="",I14="",L14=""),4,IF(((SMALL(G14:L14,1)+SMALL(G14:L14,2))*2)&gt;=140,"出荷できない胴回りです",IF(MAX(G14:L14)&gt;=108,"出荷できない最長辺です",IF(F14&gt;=150,"出荷できない荷物です",4))))</f>
        <v>4</v>
      </c>
      <c r="C14" s="238"/>
      <c r="D14" s="238"/>
      <c r="E14" s="239"/>
      <c r="F14" s="116"/>
      <c r="G14" s="240"/>
      <c r="H14" s="241"/>
      <c r="I14" s="240"/>
      <c r="J14" s="242"/>
      <c r="K14" s="241"/>
      <c r="L14" s="240"/>
      <c r="M14" s="241"/>
      <c r="N14" s="109">
        <f t="shared" si="1"/>
        <v>0</v>
      </c>
      <c r="O14" s="64">
        <f t="shared" si="2"/>
        <v>0</v>
      </c>
      <c r="P14" s="65">
        <f t="shared" si="3"/>
        <v>0</v>
      </c>
      <c r="Q14" s="118">
        <f t="shared" si="0"/>
        <v>0</v>
      </c>
    </row>
    <row r="15" spans="2:17" ht="24.75" customHeight="1">
      <c r="B15" s="237">
        <f>IF(OR(F15="",G15="",I15="",L15=""),5,IF(((SMALL(G15:L15,1)+SMALL(G15:L15,2))*2)&gt;=140,"出荷できない胴回りです",IF(MAX(G15:L15)&gt;=108,"出荷できない最長辺です",IF(F15&gt;=150,"出荷できない荷物です",5))))</f>
        <v>5</v>
      </c>
      <c r="C15" s="238"/>
      <c r="D15" s="238"/>
      <c r="E15" s="239"/>
      <c r="F15" s="116"/>
      <c r="G15" s="240"/>
      <c r="H15" s="241"/>
      <c r="I15" s="240"/>
      <c r="J15" s="242"/>
      <c r="K15" s="241"/>
      <c r="L15" s="240"/>
      <c r="M15" s="241"/>
      <c r="N15" s="109">
        <f t="shared" si="1"/>
        <v>0</v>
      </c>
      <c r="O15" s="64">
        <f t="shared" si="2"/>
        <v>0</v>
      </c>
      <c r="P15" s="65">
        <f t="shared" si="3"/>
        <v>0</v>
      </c>
      <c r="Q15" s="118">
        <f t="shared" si="0"/>
        <v>0</v>
      </c>
    </row>
    <row r="16" spans="2:17" ht="24.75" customHeight="1">
      <c r="B16" s="237">
        <f>IF(OR(F16="",G16="",I16="",L16=""),6,IF(((SMALL(G16:L16,1)+SMALL(G16:L16,2))*2)&gt;=140,"出荷できない胴回りです",IF(MAX(G16:L16)&gt;=108,"出荷できない最長辺です",IF(F16&gt;=150,"出荷できない荷物です",6))))</f>
        <v>6</v>
      </c>
      <c r="C16" s="238"/>
      <c r="D16" s="238"/>
      <c r="E16" s="239"/>
      <c r="F16" s="116"/>
      <c r="G16" s="240"/>
      <c r="H16" s="241"/>
      <c r="I16" s="240"/>
      <c r="J16" s="242"/>
      <c r="K16" s="241"/>
      <c r="L16" s="240"/>
      <c r="M16" s="241"/>
      <c r="N16" s="109">
        <f t="shared" si="1"/>
        <v>0</v>
      </c>
      <c r="O16" s="64">
        <f t="shared" si="2"/>
        <v>0</v>
      </c>
      <c r="P16" s="65">
        <f t="shared" si="3"/>
        <v>0</v>
      </c>
      <c r="Q16" s="118">
        <f t="shared" si="0"/>
        <v>0</v>
      </c>
    </row>
    <row r="17" spans="2:17" ht="24.75" customHeight="1">
      <c r="B17" s="237">
        <f>IF(OR(F17="",G17="",I17="",L17=""),7,IF(((SMALL(G17:L17,1)+SMALL(G17:L17,2))*2)&gt;=140,"出荷できない胴回りです",IF(MAX(G17:L17)&gt;=108,"出荷できない最長辺です",IF(F17&gt;=150,"出荷できない荷物です",7))))</f>
        <v>7</v>
      </c>
      <c r="C17" s="238"/>
      <c r="D17" s="238"/>
      <c r="E17" s="239"/>
      <c r="F17" s="116"/>
      <c r="G17" s="240"/>
      <c r="H17" s="241"/>
      <c r="I17" s="240"/>
      <c r="J17" s="242"/>
      <c r="K17" s="241"/>
      <c r="L17" s="240"/>
      <c r="M17" s="241"/>
      <c r="N17" s="109">
        <f t="shared" si="1"/>
        <v>0</v>
      </c>
      <c r="O17" s="64">
        <f t="shared" si="2"/>
        <v>0</v>
      </c>
      <c r="P17" s="65">
        <f t="shared" si="3"/>
        <v>0</v>
      </c>
      <c r="Q17" s="118">
        <f t="shared" si="0"/>
        <v>0</v>
      </c>
    </row>
    <row r="18" spans="2:17" ht="24.75" customHeight="1">
      <c r="B18" s="237">
        <f>IF(OR(F18="",G18="",I18="",L18=""),8,IF(((SMALL(G18:L18,1)+SMALL(G18:L18,2))*2)&gt;=140,"出荷できない胴回りです",IF(MAX(G18:L18)&gt;=108,"出荷できない最長辺です",IF(F18&gt;=150,"出荷できない荷物です",8))))</f>
        <v>8</v>
      </c>
      <c r="C18" s="238"/>
      <c r="D18" s="238"/>
      <c r="E18" s="239"/>
      <c r="F18" s="116"/>
      <c r="G18" s="240"/>
      <c r="H18" s="241"/>
      <c r="I18" s="240"/>
      <c r="J18" s="242"/>
      <c r="K18" s="241"/>
      <c r="L18" s="240"/>
      <c r="M18" s="241"/>
      <c r="N18" s="109">
        <f t="shared" si="1"/>
        <v>0</v>
      </c>
      <c r="O18" s="64">
        <f t="shared" si="2"/>
        <v>0</v>
      </c>
      <c r="P18" s="65">
        <f t="shared" si="3"/>
        <v>0</v>
      </c>
      <c r="Q18" s="118">
        <f t="shared" si="0"/>
        <v>0</v>
      </c>
    </row>
    <row r="19" spans="2:17" ht="24.75" customHeight="1">
      <c r="B19" s="237">
        <f>IF(OR(F19="",G19="",I19="",L19=""),9,IF(((SMALL(G19:L19,1)+SMALL(G19:L19,2))*2)&gt;=140,"出荷できない胴回りです",IF(MAX(G19:L19)&gt;=108,"出荷できない最長辺です",IF(F19&gt;=150,"出荷できない荷物です",9))))</f>
        <v>9</v>
      </c>
      <c r="C19" s="238"/>
      <c r="D19" s="238"/>
      <c r="E19" s="239"/>
      <c r="F19" s="116"/>
      <c r="G19" s="240"/>
      <c r="H19" s="241"/>
      <c r="I19" s="240"/>
      <c r="J19" s="242"/>
      <c r="K19" s="241"/>
      <c r="L19" s="240"/>
      <c r="M19" s="241"/>
      <c r="N19" s="109">
        <f t="shared" si="1"/>
        <v>0</v>
      </c>
      <c r="O19" s="64">
        <f t="shared" si="2"/>
        <v>0</v>
      </c>
      <c r="P19" s="65">
        <f t="shared" si="3"/>
        <v>0</v>
      </c>
      <c r="Q19" s="118">
        <f t="shared" si="0"/>
        <v>0</v>
      </c>
    </row>
    <row r="20" spans="2:17" ht="24.75" customHeight="1">
      <c r="B20" s="237">
        <f>IF(OR(F20="",G20="",I20="",L20=""),10,IF(((SMALL(G20:L20,1)+SMALL(G20:L20,2))*2)&gt;=140,"出荷できない胴回りです",IF(MAX(G20:L20)&gt;=108,"出荷できない最長辺です",IF(F20&gt;=150,"出荷できない荷物です",10))))</f>
        <v>10</v>
      </c>
      <c r="C20" s="238"/>
      <c r="D20" s="238"/>
      <c r="E20" s="239"/>
      <c r="F20" s="116"/>
      <c r="G20" s="240"/>
      <c r="H20" s="241"/>
      <c r="I20" s="240"/>
      <c r="J20" s="242"/>
      <c r="K20" s="241"/>
      <c r="L20" s="240"/>
      <c r="M20" s="241"/>
      <c r="N20" s="109">
        <f t="shared" si="1"/>
        <v>0</v>
      </c>
      <c r="O20" s="64">
        <f t="shared" si="2"/>
        <v>0</v>
      </c>
      <c r="P20" s="65">
        <f t="shared" si="3"/>
        <v>0</v>
      </c>
      <c r="Q20" s="118">
        <f t="shared" si="0"/>
        <v>0</v>
      </c>
    </row>
    <row r="21" spans="2:17" ht="24.75" customHeight="1">
      <c r="B21" s="237">
        <f>IF(OR(F21="",G21="",I21="",L21=""),11,IF(((SMALL(G21:L21,1)+SMALL(G21:L21,2))*2)&gt;=140,"出荷できない胴回りです",IF(MAX(G21:L21)&gt;=108,"出荷できない最長辺です",IF(F21&gt;=150,"出荷できない荷物です",11))))</f>
        <v>11</v>
      </c>
      <c r="C21" s="238"/>
      <c r="D21" s="238"/>
      <c r="E21" s="239"/>
      <c r="F21" s="116"/>
      <c r="G21" s="240"/>
      <c r="H21" s="241"/>
      <c r="I21" s="240"/>
      <c r="J21" s="242"/>
      <c r="K21" s="241"/>
      <c r="L21" s="240"/>
      <c r="M21" s="241"/>
      <c r="N21" s="109">
        <f t="shared" si="1"/>
        <v>0</v>
      </c>
      <c r="O21" s="64">
        <f t="shared" si="2"/>
        <v>0</v>
      </c>
      <c r="P21" s="65">
        <f t="shared" si="3"/>
        <v>0</v>
      </c>
      <c r="Q21" s="118">
        <f t="shared" si="0"/>
        <v>0</v>
      </c>
    </row>
    <row r="22" spans="2:17" ht="24.75" customHeight="1">
      <c r="B22" s="237">
        <f>IF(OR(F22="",G22="",I22="",L22=""),12,IF(((SMALL(G22:L22,1)+SMALL(G22:L22,2))*2)&gt;=140,"出荷できない胴回りです",IF(MAX(G22:L22)&gt;=108,"出荷できない最長辺です",IF(F22&gt;=150,"出荷できない荷物です",12))))</f>
        <v>12</v>
      </c>
      <c r="C22" s="238"/>
      <c r="D22" s="238"/>
      <c r="E22" s="239"/>
      <c r="F22" s="116"/>
      <c r="G22" s="240"/>
      <c r="H22" s="241"/>
      <c r="I22" s="240"/>
      <c r="J22" s="242"/>
      <c r="K22" s="241"/>
      <c r="L22" s="240"/>
      <c r="M22" s="241"/>
      <c r="N22" s="109">
        <f t="shared" si="1"/>
        <v>0</v>
      </c>
      <c r="O22" s="64">
        <f t="shared" si="2"/>
        <v>0</v>
      </c>
      <c r="P22" s="65">
        <f t="shared" si="3"/>
        <v>0</v>
      </c>
      <c r="Q22" s="118">
        <f t="shared" si="0"/>
        <v>0</v>
      </c>
    </row>
    <row r="23" spans="2:17" ht="24.75" customHeight="1">
      <c r="B23" s="237">
        <f>IF(OR(F23="",G23="",I23="",L23=""),13,IF(((SMALL(G23:L23,1)+SMALL(G23:L23,2))*2)&gt;=140,"出荷できない胴回りです",IF(MAX(G23:L23)&gt;=108,"出荷できない最長辺です",IF(F23&gt;=150,"出荷できない荷物です",13))))</f>
        <v>13</v>
      </c>
      <c r="C23" s="238"/>
      <c r="D23" s="238"/>
      <c r="E23" s="239"/>
      <c r="F23" s="116"/>
      <c r="G23" s="240"/>
      <c r="H23" s="241"/>
      <c r="I23" s="240"/>
      <c r="J23" s="242"/>
      <c r="K23" s="241"/>
      <c r="L23" s="240"/>
      <c r="M23" s="241"/>
      <c r="N23" s="109">
        <f t="shared" si="1"/>
        <v>0</v>
      </c>
      <c r="O23" s="64">
        <f t="shared" si="2"/>
        <v>0</v>
      </c>
      <c r="P23" s="65">
        <f t="shared" si="3"/>
        <v>0</v>
      </c>
      <c r="Q23" s="118">
        <f t="shared" si="0"/>
        <v>0</v>
      </c>
    </row>
    <row r="24" spans="2:17" ht="24.75" customHeight="1">
      <c r="B24" s="237">
        <f>IF(OR(F24="",G24="",I24="",L24=""),14,IF(((SMALL(G24:L24,1)+SMALL(G24:L24,2))*2)&gt;=140,"出荷できない胴回りです",IF(MAX(G24:L24)&gt;=108,"出荷できない最長辺です",IF(F24&gt;=150,"出荷できない荷物です",14))))</f>
        <v>14</v>
      </c>
      <c r="C24" s="238"/>
      <c r="D24" s="238"/>
      <c r="E24" s="239"/>
      <c r="F24" s="116"/>
      <c r="G24" s="240"/>
      <c r="H24" s="241"/>
      <c r="I24" s="240"/>
      <c r="J24" s="242"/>
      <c r="K24" s="241"/>
      <c r="L24" s="240"/>
      <c r="M24" s="241"/>
      <c r="N24" s="109">
        <f t="shared" si="1"/>
        <v>0</v>
      </c>
      <c r="O24" s="64">
        <f t="shared" si="2"/>
        <v>0</v>
      </c>
      <c r="P24" s="65">
        <f t="shared" si="3"/>
        <v>0</v>
      </c>
      <c r="Q24" s="118">
        <f t="shared" si="0"/>
        <v>0</v>
      </c>
    </row>
    <row r="25" spans="2:17" ht="24.75" customHeight="1">
      <c r="B25" s="237">
        <f>IF(OR(F25="",G25="",I25="",L25=""),15,IF(((SMALL(G25:L25,1)+SMALL(G25:L25,2))*2)&gt;=140,"出荷できない胴回りです",IF(MAX(G25:L25)&gt;=108,"出荷できない最長辺です",IF(F25&gt;=150,"出荷できない荷物です",15))))</f>
        <v>15</v>
      </c>
      <c r="C25" s="238"/>
      <c r="D25" s="238"/>
      <c r="E25" s="239"/>
      <c r="F25" s="116"/>
      <c r="G25" s="240"/>
      <c r="H25" s="241"/>
      <c r="I25" s="240"/>
      <c r="J25" s="242"/>
      <c r="K25" s="241"/>
      <c r="L25" s="240"/>
      <c r="M25" s="241"/>
      <c r="N25" s="109">
        <f t="shared" si="1"/>
        <v>0</v>
      </c>
      <c r="O25" s="64">
        <f t="shared" si="2"/>
        <v>0</v>
      </c>
      <c r="P25" s="65">
        <f t="shared" si="3"/>
        <v>0</v>
      </c>
      <c r="Q25" s="118">
        <f t="shared" si="0"/>
        <v>0</v>
      </c>
    </row>
    <row r="26" spans="2:17" ht="24.75" customHeight="1">
      <c r="B26" s="237">
        <f>IF(OR(F26="",G26="",I26="",L26=""),16,IF(((SMALL(G26:L26,1)+SMALL(G26:L26,2))*2)&gt;=140,"出荷できない胴回りです",IF(MAX(G26:L26)&gt;=108,"出荷できない最長辺です",IF(F26&gt;=150,"出荷できない荷物です",16))))</f>
        <v>16</v>
      </c>
      <c r="C26" s="238"/>
      <c r="D26" s="238"/>
      <c r="E26" s="239"/>
      <c r="F26" s="116"/>
      <c r="G26" s="240"/>
      <c r="H26" s="241"/>
      <c r="I26" s="240"/>
      <c r="J26" s="242"/>
      <c r="K26" s="241"/>
      <c r="L26" s="240"/>
      <c r="M26" s="241"/>
      <c r="N26" s="109">
        <f t="shared" si="1"/>
        <v>0</v>
      </c>
      <c r="O26" s="64">
        <f t="shared" si="2"/>
        <v>0</v>
      </c>
      <c r="P26" s="65">
        <f t="shared" si="3"/>
        <v>0</v>
      </c>
      <c r="Q26" s="118">
        <f t="shared" si="0"/>
        <v>0</v>
      </c>
    </row>
    <row r="27" spans="2:17" ht="24.75" customHeight="1">
      <c r="B27" s="237">
        <f>IF(OR(F27="",G27="",I27="",L27=""),17,IF(((SMALL(G27:L27,1)+SMALL(G27:L27,2))*2)&gt;=140,"出荷できない胴回りです",IF(MAX(G27:L27)&gt;=108,"出荷できない最長辺です",IF(F27&gt;=150,"出荷できない荷物です",17))))</f>
        <v>17</v>
      </c>
      <c r="C27" s="238"/>
      <c r="D27" s="238"/>
      <c r="E27" s="239"/>
      <c r="F27" s="116"/>
      <c r="G27" s="240"/>
      <c r="H27" s="241"/>
      <c r="I27" s="240"/>
      <c r="J27" s="242"/>
      <c r="K27" s="241"/>
      <c r="L27" s="240"/>
      <c r="M27" s="241"/>
      <c r="N27" s="109">
        <f t="shared" si="1"/>
        <v>0</v>
      </c>
      <c r="O27" s="64">
        <f t="shared" si="2"/>
        <v>0</v>
      </c>
      <c r="P27" s="65">
        <f t="shared" si="3"/>
        <v>0</v>
      </c>
      <c r="Q27" s="118">
        <f t="shared" si="0"/>
        <v>0</v>
      </c>
    </row>
    <row r="28" spans="2:17" ht="24.75" customHeight="1">
      <c r="B28" s="237">
        <f>IF(OR(F28="",G28="",I28="",L28=""),18,IF(((SMALL(G28:L28,1)+SMALL(G28:L28,2))*2)&gt;=140,"出荷できない胴回りです",IF(MAX(G28:L28)&gt;=108,"出荷できない最長辺です",IF(F28&gt;=150,"出荷できない荷物です",18))))</f>
        <v>18</v>
      </c>
      <c r="C28" s="238"/>
      <c r="D28" s="238"/>
      <c r="E28" s="239"/>
      <c r="F28" s="116"/>
      <c r="G28" s="240"/>
      <c r="H28" s="241"/>
      <c r="I28" s="240"/>
      <c r="J28" s="242"/>
      <c r="K28" s="241"/>
      <c r="L28" s="240"/>
      <c r="M28" s="241"/>
      <c r="N28" s="109">
        <f t="shared" si="1"/>
        <v>0</v>
      </c>
      <c r="O28" s="64">
        <f t="shared" si="2"/>
        <v>0</v>
      </c>
      <c r="P28" s="65">
        <f t="shared" si="3"/>
        <v>0</v>
      </c>
      <c r="Q28" s="118">
        <f t="shared" si="0"/>
        <v>0</v>
      </c>
    </row>
    <row r="29" spans="2:17" ht="24.75" customHeight="1">
      <c r="B29" s="237">
        <f>IF(OR(F29="",G29="",I29="",L29=""),19,IF(((SMALL(G29:L29,1)+SMALL(G29:L29,2))*2)&gt;=140,"出荷できない胴回りです",IF(MAX(G29:L29)&gt;=108,"出荷できない最長辺です",IF(F29&gt;=150,"出荷できない荷物です",19))))</f>
        <v>19</v>
      </c>
      <c r="C29" s="238"/>
      <c r="D29" s="238"/>
      <c r="E29" s="239"/>
      <c r="F29" s="117"/>
      <c r="G29" s="240"/>
      <c r="H29" s="241"/>
      <c r="I29" s="240"/>
      <c r="J29" s="242"/>
      <c r="K29" s="241"/>
      <c r="L29" s="240"/>
      <c r="M29" s="241"/>
      <c r="N29" s="109">
        <f t="shared" si="1"/>
        <v>0</v>
      </c>
      <c r="O29" s="64">
        <f t="shared" si="2"/>
        <v>0</v>
      </c>
      <c r="P29" s="65">
        <f t="shared" si="3"/>
        <v>0</v>
      </c>
      <c r="Q29" s="118">
        <f t="shared" si="0"/>
        <v>0</v>
      </c>
    </row>
    <row r="30" spans="2:17" ht="24.75" customHeight="1" thickBot="1">
      <c r="B30" s="237">
        <f>IF(OR(F30="",G30="",I30="",L30=""),20,IF(((SMALL(G30:L30,1)+SMALL(G30:L30,2))*2)&gt;=140,"出荷できない胴回りです",IF(MAX(G30:L30)&gt;=108,"出荷できない最長辺です",IF(F30&gt;=150,"出荷できない荷物です",20))))</f>
        <v>20</v>
      </c>
      <c r="C30" s="238"/>
      <c r="D30" s="238"/>
      <c r="E30" s="239"/>
      <c r="F30" s="117"/>
      <c r="G30" s="240"/>
      <c r="H30" s="241"/>
      <c r="I30" s="240"/>
      <c r="J30" s="242"/>
      <c r="K30" s="241"/>
      <c r="L30" s="240"/>
      <c r="M30" s="241"/>
      <c r="N30" s="109">
        <f t="shared" si="1"/>
        <v>0</v>
      </c>
      <c r="O30" s="64">
        <f t="shared" si="2"/>
        <v>0</v>
      </c>
      <c r="P30" s="65">
        <f t="shared" si="3"/>
        <v>0</v>
      </c>
      <c r="Q30" s="118">
        <f t="shared" si="0"/>
        <v>0</v>
      </c>
    </row>
    <row r="31" spans="2:17" ht="24.75" customHeight="1" thickBot="1">
      <c r="B31" s="243" t="s">
        <v>23</v>
      </c>
      <c r="C31" s="244"/>
      <c r="D31" s="244"/>
      <c r="E31" s="245"/>
      <c r="F31" s="66">
        <f>SUM(F11:F30)</f>
        <v>40</v>
      </c>
      <c r="G31" s="246"/>
      <c r="H31" s="247"/>
      <c r="I31" s="247"/>
      <c r="J31" s="247"/>
      <c r="K31" s="247"/>
      <c r="L31" s="247"/>
      <c r="M31" s="248"/>
      <c r="N31" s="92"/>
      <c r="O31" s="67">
        <f>SUM(O11:O30)</f>
        <v>18.14368</v>
      </c>
      <c r="P31" s="67">
        <f>ROUNDUP(SUM(P11:P30),0)</f>
        <v>19</v>
      </c>
      <c r="Q31" s="119">
        <f>SUM(Q11:Q30)</f>
        <v>30</v>
      </c>
    </row>
    <row r="32" spans="2:17" ht="24.75" customHeight="1" thickBot="1">
      <c r="B32" s="27"/>
      <c r="C32" s="27"/>
      <c r="D32" s="27"/>
      <c r="E32" s="28"/>
      <c r="F32" s="28"/>
      <c r="G32" s="28"/>
      <c r="H32" s="28"/>
      <c r="I32" s="28"/>
      <c r="J32" s="28"/>
      <c r="K32" s="52"/>
      <c r="L32" s="52"/>
      <c r="M32" s="52"/>
      <c r="N32" s="83"/>
      <c r="O32" s="29"/>
      <c r="P32" s="29"/>
      <c r="Q32" s="83"/>
    </row>
    <row r="33" spans="1:17" ht="24.75" customHeight="1">
      <c r="B33" s="161" t="s">
        <v>57</v>
      </c>
      <c r="C33" s="161"/>
      <c r="D33" s="161"/>
      <c r="E33" s="161"/>
      <c r="F33" s="161"/>
      <c r="G33" s="161"/>
      <c r="H33" s="161"/>
      <c r="I33" s="161"/>
      <c r="J33" s="161"/>
      <c r="K33" s="136"/>
      <c r="L33" s="256" t="s">
        <v>32</v>
      </c>
      <c r="M33" s="257"/>
      <c r="N33" s="257"/>
      <c r="O33" s="257"/>
      <c r="P33" s="258">
        <f>国際送料金額表!B2</f>
        <v>120.59</v>
      </c>
      <c r="Q33" s="259"/>
    </row>
    <row r="34" spans="1:17" ht="24.75" customHeight="1">
      <c r="B34" s="161"/>
      <c r="C34" s="161"/>
      <c r="D34" s="161"/>
      <c r="E34" s="161"/>
      <c r="F34" s="161"/>
      <c r="G34" s="161"/>
      <c r="H34" s="161"/>
      <c r="I34" s="161"/>
      <c r="J34" s="161"/>
      <c r="K34" s="136"/>
      <c r="L34" s="234" t="s">
        <v>54</v>
      </c>
      <c r="M34" s="235"/>
      <c r="N34" s="236"/>
      <c r="O34" s="91">
        <v>0.1</v>
      </c>
      <c r="P34" s="225">
        <f>ROUND(P33*O34,1)</f>
        <v>12.1</v>
      </c>
      <c r="Q34" s="226"/>
    </row>
    <row r="35" spans="1:17" ht="24.75" customHeight="1">
      <c r="B35" s="161"/>
      <c r="C35" s="161"/>
      <c r="D35" s="161"/>
      <c r="E35" s="161"/>
      <c r="F35" s="161"/>
      <c r="G35" s="161"/>
      <c r="H35" s="161"/>
      <c r="I35" s="161"/>
      <c r="J35" s="161"/>
      <c r="K35" s="136"/>
      <c r="L35" s="260" t="s">
        <v>24</v>
      </c>
      <c r="M35" s="261"/>
      <c r="N35" s="261"/>
      <c r="O35" s="261"/>
      <c r="P35" s="229">
        <v>15</v>
      </c>
      <c r="Q35" s="230"/>
    </row>
    <row r="36" spans="1:17" ht="24.75" customHeight="1">
      <c r="B36" s="161"/>
      <c r="C36" s="161"/>
      <c r="D36" s="161"/>
      <c r="E36" s="161"/>
      <c r="F36" s="161"/>
      <c r="G36" s="161"/>
      <c r="H36" s="161"/>
      <c r="I36" s="161"/>
      <c r="J36" s="161"/>
      <c r="K36" s="136"/>
      <c r="L36" s="260" t="s">
        <v>40</v>
      </c>
      <c r="M36" s="261"/>
      <c r="N36" s="261"/>
      <c r="O36" s="261"/>
      <c r="P36" s="229">
        <f>Q31</f>
        <v>30</v>
      </c>
      <c r="Q36" s="230"/>
    </row>
    <row r="37" spans="1:17" ht="24.75" customHeight="1">
      <c r="B37" s="161"/>
      <c r="C37" s="161"/>
      <c r="D37" s="161"/>
      <c r="E37" s="161"/>
      <c r="F37" s="161"/>
      <c r="G37" s="161"/>
      <c r="H37" s="161"/>
      <c r="I37" s="161"/>
      <c r="J37" s="161"/>
      <c r="K37" s="136"/>
      <c r="L37" s="231" t="s">
        <v>1687</v>
      </c>
      <c r="M37" s="232"/>
      <c r="N37" s="232"/>
      <c r="O37" s="233"/>
      <c r="P37" s="225">
        <f>IF(ISNA(ODA!E1),0,IF((F31*0.4)&gt;=40,(F31*0.4),40))</f>
        <v>40</v>
      </c>
      <c r="Q37" s="226"/>
    </row>
    <row r="38" spans="1:17" ht="24.75" customHeight="1">
      <c r="B38" s="161"/>
      <c r="C38" s="161"/>
      <c r="D38" s="161"/>
      <c r="E38" s="161"/>
      <c r="F38" s="161"/>
      <c r="G38" s="161"/>
      <c r="H38" s="161"/>
      <c r="I38" s="161"/>
      <c r="J38" s="161"/>
      <c r="K38" s="136"/>
      <c r="L38" s="231" t="s">
        <v>1685</v>
      </c>
      <c r="M38" s="232"/>
      <c r="N38" s="232"/>
      <c r="O38" s="233"/>
      <c r="P38" s="225">
        <v>0</v>
      </c>
      <c r="Q38" s="226"/>
    </row>
    <row r="39" spans="1:17" ht="24.75" customHeight="1">
      <c r="B39" s="161"/>
      <c r="C39" s="161"/>
      <c r="D39" s="161"/>
      <c r="E39" s="161"/>
      <c r="F39" s="161"/>
      <c r="G39" s="161"/>
      <c r="H39" s="161"/>
      <c r="I39" s="161"/>
      <c r="J39" s="161"/>
      <c r="K39" s="136"/>
      <c r="L39" s="249" t="s">
        <v>1672</v>
      </c>
      <c r="M39" s="250"/>
      <c r="N39" s="250"/>
      <c r="O39" s="251"/>
      <c r="P39" s="225">
        <f>IF(Q7=TRUE,IF(Q108*0.02&gt;5.99,Q108*0.02,5.99),0)</f>
        <v>6</v>
      </c>
      <c r="Q39" s="226"/>
    </row>
    <row r="40" spans="1:17" ht="24.75" customHeight="1">
      <c r="B40" s="161"/>
      <c r="C40" s="161"/>
      <c r="D40" s="161"/>
      <c r="E40" s="161"/>
      <c r="F40" s="161"/>
      <c r="G40" s="161"/>
      <c r="H40" s="161"/>
      <c r="I40" s="161"/>
      <c r="J40" s="161"/>
      <c r="K40" s="136"/>
      <c r="L40" s="227" t="s">
        <v>25</v>
      </c>
      <c r="M40" s="228"/>
      <c r="N40" s="228"/>
      <c r="O40" s="228"/>
      <c r="P40" s="229">
        <f>ROUND((P33+P34+P35+P36+P37+P38+P39)*0.1,1)</f>
        <v>22.4</v>
      </c>
      <c r="Q40" s="230"/>
    </row>
    <row r="41" spans="1:17" ht="24.75" customHeight="1">
      <c r="B41" s="161"/>
      <c r="C41" s="161"/>
      <c r="D41" s="161"/>
      <c r="E41" s="161"/>
      <c r="F41" s="161"/>
      <c r="G41" s="161"/>
      <c r="H41" s="161"/>
      <c r="I41" s="161"/>
      <c r="J41" s="161"/>
      <c r="K41" s="136"/>
      <c r="L41" s="252" t="s">
        <v>55</v>
      </c>
      <c r="M41" s="253"/>
      <c r="N41" s="253"/>
      <c r="O41" s="253"/>
      <c r="P41" s="254">
        <f>P33+P34+P35+P36+P37+P38+P39+P40</f>
        <v>246.09</v>
      </c>
      <c r="Q41" s="255"/>
    </row>
    <row r="42" spans="1:17" ht="24.75" customHeight="1" thickBot="1">
      <c r="B42" s="161"/>
      <c r="C42" s="161"/>
      <c r="D42" s="161"/>
      <c r="E42" s="161"/>
      <c r="F42" s="161"/>
      <c r="G42" s="161"/>
      <c r="H42" s="161"/>
      <c r="I42" s="161"/>
      <c r="J42" s="161"/>
      <c r="K42" s="136"/>
      <c r="L42" s="221" t="s">
        <v>56</v>
      </c>
      <c r="M42" s="222"/>
      <c r="N42" s="222"/>
      <c r="O42" s="222"/>
      <c r="P42" s="223">
        <f>ROUND(P41*1.2,1)</f>
        <v>295.3</v>
      </c>
      <c r="Q42" s="224"/>
    </row>
    <row r="43" spans="1:17" ht="24.75" customHeight="1">
      <c r="B43" s="161"/>
      <c r="C43" s="161"/>
      <c r="D43" s="161"/>
      <c r="E43" s="161"/>
      <c r="F43" s="161"/>
      <c r="G43" s="161"/>
      <c r="H43" s="161"/>
      <c r="I43" s="161"/>
      <c r="J43" s="161"/>
      <c r="K43" s="26"/>
      <c r="L43" s="26"/>
      <c r="M43" s="30"/>
      <c r="N43" s="30"/>
      <c r="O43" s="30"/>
      <c r="P43" s="30"/>
      <c r="Q43" s="31" t="s">
        <v>1698</v>
      </c>
    </row>
    <row r="44" spans="1:17" ht="24.75" customHeight="1">
      <c r="B44" s="161"/>
      <c r="C44" s="161"/>
      <c r="D44" s="161"/>
      <c r="E44" s="161"/>
      <c r="F44" s="161"/>
      <c r="G44" s="161"/>
      <c r="H44" s="161"/>
      <c r="I44" s="161"/>
      <c r="J44" s="161"/>
      <c r="M44" s="30"/>
      <c r="N44" s="30"/>
      <c r="O44" s="30"/>
      <c r="P44" s="30"/>
      <c r="Q44" s="31" t="s">
        <v>1697</v>
      </c>
    </row>
    <row r="45" spans="1:17" ht="24.75" customHeight="1">
      <c r="A45" s="25"/>
      <c r="B45" s="32"/>
      <c r="C45" s="32"/>
      <c r="D45" s="32"/>
      <c r="E45" s="32"/>
      <c r="F45" s="32"/>
      <c r="G45" s="32"/>
      <c r="H45" s="25"/>
      <c r="I45" s="25"/>
      <c r="J45" s="25"/>
      <c r="K45" s="25"/>
      <c r="L45" s="25"/>
      <c r="M45" s="25"/>
      <c r="N45" s="25"/>
      <c r="O45" s="33"/>
      <c r="P45" s="33"/>
      <c r="Q45" s="90" t="s">
        <v>52</v>
      </c>
    </row>
    <row r="46" spans="1:17" ht="16.5" customHeight="1"/>
    <row r="47" spans="1:17" ht="16.5" customHeight="1">
      <c r="O47" s="31"/>
      <c r="P47" s="31" t="s">
        <v>26</v>
      </c>
      <c r="Q47" s="34" t="s">
        <v>1691</v>
      </c>
    </row>
    <row r="48" spans="1:17" ht="16.5" customHeight="1">
      <c r="B48" s="208" t="s">
        <v>10</v>
      </c>
      <c r="C48" s="208"/>
      <c r="D48" s="208"/>
      <c r="E48" s="208"/>
      <c r="F48" s="208"/>
      <c r="G48" s="208"/>
      <c r="H48" s="208"/>
      <c r="I48" s="208"/>
      <c r="J48" s="208"/>
      <c r="K48" s="208"/>
      <c r="L48" s="208"/>
      <c r="M48" s="208"/>
      <c r="N48" s="208"/>
      <c r="O48" s="208"/>
      <c r="P48" s="208"/>
      <c r="Q48" s="208"/>
    </row>
    <row r="49" spans="2:18" ht="16.5" customHeight="1">
      <c r="B49" s="104"/>
      <c r="C49" s="104"/>
      <c r="D49" s="104"/>
      <c r="E49" s="104"/>
      <c r="F49" s="104"/>
      <c r="G49" s="104"/>
      <c r="H49" s="104"/>
      <c r="I49" s="104"/>
      <c r="J49" s="104"/>
      <c r="K49" s="104"/>
      <c r="L49" s="104"/>
      <c r="M49" s="104"/>
      <c r="N49" s="104"/>
      <c r="O49" s="104"/>
      <c r="P49" s="104"/>
      <c r="Q49" s="104"/>
    </row>
    <row r="50" spans="2:18" ht="16.5" customHeight="1" thickBot="1">
      <c r="P50" s="31" t="s">
        <v>11</v>
      </c>
      <c r="Q50" s="105">
        <f>F5</f>
        <v>44166</v>
      </c>
    </row>
    <row r="51" spans="2:18" ht="16.5" customHeight="1">
      <c r="B51" s="209" t="s">
        <v>1690</v>
      </c>
      <c r="C51" s="210"/>
      <c r="D51" s="210"/>
      <c r="E51" s="210"/>
      <c r="F51" s="210"/>
      <c r="G51" s="210"/>
      <c r="H51" s="210"/>
      <c r="I51" s="210"/>
      <c r="J51" s="211"/>
      <c r="K51" s="154"/>
      <c r="L51" s="37"/>
      <c r="M51" s="37"/>
      <c r="N51" s="37"/>
      <c r="O51" s="44"/>
      <c r="P51" s="37"/>
      <c r="Q51" s="38"/>
      <c r="R51" s="105"/>
    </row>
    <row r="52" spans="2:18" ht="16.5" customHeight="1">
      <c r="B52" s="137"/>
      <c r="C52" s="138"/>
      <c r="D52" s="138"/>
      <c r="E52" s="138"/>
      <c r="F52" s="138"/>
      <c r="G52" s="138"/>
      <c r="H52" s="138"/>
      <c r="I52" s="138"/>
      <c r="J52" s="139"/>
      <c r="K52" s="155"/>
      <c r="L52" s="25"/>
      <c r="M52" s="25"/>
      <c r="N52" s="25"/>
      <c r="O52" s="141"/>
      <c r="P52" s="25"/>
      <c r="Q52" s="142"/>
      <c r="R52" s="105"/>
    </row>
    <row r="53" spans="2:18" ht="16.5" customHeight="1">
      <c r="B53" s="137" t="s">
        <v>1689</v>
      </c>
      <c r="C53" s="138"/>
      <c r="D53" s="138"/>
      <c r="E53" s="138"/>
      <c r="F53" s="158"/>
      <c r="G53" s="158"/>
      <c r="H53" s="158"/>
      <c r="I53" s="158"/>
      <c r="J53" s="159"/>
      <c r="K53" s="155"/>
      <c r="L53" s="25"/>
      <c r="M53" s="25"/>
      <c r="N53" s="25"/>
      <c r="O53" s="141"/>
      <c r="P53" s="25"/>
      <c r="Q53" s="142"/>
      <c r="R53" s="105"/>
    </row>
    <row r="54" spans="2:18" ht="16.5" customHeight="1">
      <c r="B54" s="137"/>
      <c r="C54" s="138"/>
      <c r="D54" s="138"/>
      <c r="E54" s="138"/>
      <c r="F54" s="138"/>
      <c r="G54" s="138"/>
      <c r="H54" s="138"/>
      <c r="I54" s="138"/>
      <c r="J54" s="139"/>
      <c r="K54" s="155"/>
      <c r="L54" s="25"/>
      <c r="M54" s="25"/>
      <c r="N54" s="25"/>
      <c r="O54" s="141"/>
      <c r="P54" s="25"/>
      <c r="Q54" s="142"/>
      <c r="R54" s="105"/>
    </row>
    <row r="55" spans="2:18" ht="16.5" customHeight="1" thickBot="1">
      <c r="B55" s="137" t="s">
        <v>1688</v>
      </c>
      <c r="C55" s="138"/>
      <c r="D55" s="138"/>
      <c r="E55" s="138"/>
      <c r="F55" s="156" t="e">
        <f>IF(G7=TRUE,"SALE",IF(J7=TRUE,"GIFT",IF(N7=TRUE,"SAMPLE",error)))</f>
        <v>#NAME?</v>
      </c>
      <c r="G55" s="156"/>
      <c r="H55" s="156"/>
      <c r="I55" s="156"/>
      <c r="J55" s="157"/>
      <c r="K55" s="140"/>
      <c r="L55" s="25"/>
      <c r="M55" s="25"/>
      <c r="N55" s="25"/>
      <c r="O55" s="141"/>
      <c r="P55" s="25"/>
      <c r="Q55" s="142"/>
      <c r="R55" s="105"/>
    </row>
    <row r="56" spans="2:18" ht="16.5" customHeight="1">
      <c r="B56" s="219" t="s">
        <v>49</v>
      </c>
      <c r="C56" s="220"/>
      <c r="D56" s="220"/>
      <c r="E56" s="37"/>
      <c r="F56" s="37"/>
      <c r="G56" s="37"/>
      <c r="H56" s="37"/>
      <c r="I56" s="37"/>
      <c r="J56" s="38"/>
      <c r="K56" s="220" t="s">
        <v>0</v>
      </c>
      <c r="L56" s="220"/>
      <c r="M56" s="220"/>
      <c r="N56" s="37"/>
      <c r="O56" s="42"/>
      <c r="P56" s="37"/>
      <c r="Q56" s="43"/>
    </row>
    <row r="57" spans="2:18" ht="16.5" customHeight="1">
      <c r="B57" s="206" t="s">
        <v>1678</v>
      </c>
      <c r="C57" s="207"/>
      <c r="D57" s="207"/>
      <c r="E57" s="183"/>
      <c r="F57" s="183"/>
      <c r="G57" s="183"/>
      <c r="H57" s="183"/>
      <c r="I57" s="183"/>
      <c r="J57" s="184"/>
      <c r="K57" s="206" t="s">
        <v>1678</v>
      </c>
      <c r="L57" s="207"/>
      <c r="M57" s="207"/>
      <c r="N57" s="183"/>
      <c r="O57" s="183"/>
      <c r="P57" s="183"/>
      <c r="Q57" s="184"/>
    </row>
    <row r="58" spans="2:18" ht="16.5" customHeight="1">
      <c r="B58" s="206" t="s">
        <v>1677</v>
      </c>
      <c r="C58" s="207"/>
      <c r="D58" s="207"/>
      <c r="E58" s="183"/>
      <c r="F58" s="183"/>
      <c r="G58" s="183"/>
      <c r="H58" s="183"/>
      <c r="I58" s="183"/>
      <c r="J58" s="184"/>
      <c r="K58" s="206" t="s">
        <v>1677</v>
      </c>
      <c r="L58" s="207"/>
      <c r="M58" s="207"/>
      <c r="N58" s="183"/>
      <c r="O58" s="183"/>
      <c r="P58" s="183"/>
      <c r="Q58" s="184"/>
    </row>
    <row r="59" spans="2:18" ht="16.5" customHeight="1">
      <c r="B59" s="206" t="s">
        <v>1679</v>
      </c>
      <c r="C59" s="207"/>
      <c r="D59" s="207"/>
      <c r="E59" s="183"/>
      <c r="F59" s="183"/>
      <c r="G59" s="183"/>
      <c r="H59" s="183"/>
      <c r="I59" s="183"/>
      <c r="J59" s="184"/>
      <c r="K59" s="206" t="s">
        <v>1679</v>
      </c>
      <c r="L59" s="207"/>
      <c r="M59" s="207"/>
      <c r="N59" s="183"/>
      <c r="O59" s="183"/>
      <c r="P59" s="183"/>
      <c r="Q59" s="184"/>
    </row>
    <row r="60" spans="2:18" ht="16.5" customHeight="1">
      <c r="B60" s="198"/>
      <c r="C60" s="199"/>
      <c r="D60" s="199"/>
      <c r="E60" s="183"/>
      <c r="F60" s="183"/>
      <c r="G60" s="183"/>
      <c r="H60" s="183"/>
      <c r="I60" s="183"/>
      <c r="J60" s="184"/>
      <c r="K60" s="198"/>
      <c r="L60" s="199"/>
      <c r="M60" s="199"/>
      <c r="N60" s="183"/>
      <c r="O60" s="183"/>
      <c r="P60" s="183"/>
      <c r="Q60" s="184"/>
    </row>
    <row r="61" spans="2:18" ht="16.5" customHeight="1">
      <c r="B61" s="198"/>
      <c r="C61" s="199"/>
      <c r="D61" s="199"/>
      <c r="E61" s="183"/>
      <c r="F61" s="183"/>
      <c r="G61" s="183"/>
      <c r="H61" s="183"/>
      <c r="I61" s="183"/>
      <c r="J61" s="184"/>
      <c r="K61" s="198"/>
      <c r="L61" s="199"/>
      <c r="M61" s="199"/>
      <c r="N61" s="183"/>
      <c r="O61" s="183"/>
      <c r="P61" s="183"/>
      <c r="Q61" s="184"/>
    </row>
    <row r="62" spans="2:18" ht="16.5" customHeight="1">
      <c r="B62" s="198"/>
      <c r="C62" s="199"/>
      <c r="D62" s="199"/>
      <c r="E62" s="183"/>
      <c r="F62" s="183"/>
      <c r="G62" s="183"/>
      <c r="H62" s="183"/>
      <c r="I62" s="183"/>
      <c r="J62" s="184"/>
      <c r="K62" s="198"/>
      <c r="L62" s="199"/>
      <c r="M62" s="199"/>
      <c r="N62" s="183"/>
      <c r="O62" s="183"/>
      <c r="P62" s="183"/>
      <c r="Q62" s="184"/>
    </row>
    <row r="63" spans="2:18" ht="16.5" customHeight="1">
      <c r="B63" s="206" t="s">
        <v>1680</v>
      </c>
      <c r="C63" s="207"/>
      <c r="D63" s="207"/>
      <c r="E63" s="183"/>
      <c r="F63" s="183"/>
      <c r="G63" s="183"/>
      <c r="H63" s="183"/>
      <c r="I63" s="183"/>
      <c r="J63" s="184"/>
      <c r="K63" s="206" t="s">
        <v>1680</v>
      </c>
      <c r="L63" s="207"/>
      <c r="M63" s="207"/>
      <c r="N63" s="183"/>
      <c r="O63" s="183"/>
      <c r="P63" s="183"/>
      <c r="Q63" s="184"/>
    </row>
    <row r="64" spans="2:18" ht="16.5" customHeight="1">
      <c r="B64" s="206" t="s">
        <v>1681</v>
      </c>
      <c r="C64" s="207"/>
      <c r="D64" s="207"/>
      <c r="E64" s="183" t="s">
        <v>1673</v>
      </c>
      <c r="F64" s="183"/>
      <c r="G64" s="183"/>
      <c r="H64" s="183"/>
      <c r="I64" s="183"/>
      <c r="J64" s="184"/>
      <c r="K64" s="206" t="s">
        <v>1681</v>
      </c>
      <c r="L64" s="207"/>
      <c r="M64" s="207"/>
      <c r="N64" s="183" t="s">
        <v>1673</v>
      </c>
      <c r="O64" s="183"/>
      <c r="P64" s="183"/>
      <c r="Q64" s="184"/>
    </row>
    <row r="65" spans="2:17" ht="16.5" customHeight="1" thickBot="1">
      <c r="B65" s="187" t="s">
        <v>1682</v>
      </c>
      <c r="C65" s="188"/>
      <c r="D65" s="188"/>
      <c r="E65" s="189"/>
      <c r="F65" s="189"/>
      <c r="G65" s="189"/>
      <c r="H65" s="189"/>
      <c r="I65" s="189"/>
      <c r="J65" s="190"/>
      <c r="K65" s="187" t="s">
        <v>1682</v>
      </c>
      <c r="L65" s="188"/>
      <c r="M65" s="188"/>
      <c r="N65" s="189"/>
      <c r="O65" s="189"/>
      <c r="P65" s="189"/>
      <c r="Q65" s="190"/>
    </row>
    <row r="66" spans="2:17" ht="16.5" customHeight="1">
      <c r="B66" s="219" t="s">
        <v>48</v>
      </c>
      <c r="C66" s="220"/>
      <c r="D66" s="220"/>
      <c r="E66" s="42"/>
      <c r="F66" s="37"/>
      <c r="G66" s="37"/>
      <c r="H66" s="37"/>
      <c r="I66" s="37"/>
      <c r="J66" s="38"/>
      <c r="K66" s="219" t="s">
        <v>50</v>
      </c>
      <c r="L66" s="220"/>
      <c r="M66" s="220"/>
      <c r="N66" s="37"/>
      <c r="O66" s="37"/>
      <c r="P66" s="37"/>
      <c r="Q66" s="38"/>
    </row>
    <row r="67" spans="2:17" ht="16.5" customHeight="1">
      <c r="B67" s="206" t="s">
        <v>1678</v>
      </c>
      <c r="C67" s="207"/>
      <c r="D67" s="207"/>
      <c r="E67" s="183"/>
      <c r="F67" s="183"/>
      <c r="G67" s="183"/>
      <c r="H67" s="183"/>
      <c r="I67" s="183"/>
      <c r="J67" s="184"/>
      <c r="K67" s="206" t="s">
        <v>1678</v>
      </c>
      <c r="L67" s="207"/>
      <c r="M67" s="207"/>
      <c r="N67" s="183"/>
      <c r="O67" s="183"/>
      <c r="P67" s="183"/>
      <c r="Q67" s="184"/>
    </row>
    <row r="68" spans="2:17" ht="16.5" customHeight="1">
      <c r="B68" s="206" t="s">
        <v>1677</v>
      </c>
      <c r="C68" s="207"/>
      <c r="D68" s="207"/>
      <c r="E68" s="183"/>
      <c r="F68" s="183"/>
      <c r="G68" s="183"/>
      <c r="H68" s="183"/>
      <c r="I68" s="183"/>
      <c r="J68" s="184"/>
      <c r="K68" s="206" t="s">
        <v>1677</v>
      </c>
      <c r="L68" s="207"/>
      <c r="M68" s="207"/>
      <c r="N68" s="183"/>
      <c r="O68" s="183"/>
      <c r="P68" s="183"/>
      <c r="Q68" s="184"/>
    </row>
    <row r="69" spans="2:17" ht="16.5" customHeight="1">
      <c r="B69" s="206" t="s">
        <v>1679</v>
      </c>
      <c r="C69" s="207"/>
      <c r="D69" s="207"/>
      <c r="E69" s="183"/>
      <c r="F69" s="183"/>
      <c r="G69" s="183"/>
      <c r="H69" s="183"/>
      <c r="I69" s="183"/>
      <c r="J69" s="184"/>
      <c r="K69" s="206" t="s">
        <v>1679</v>
      </c>
      <c r="L69" s="207"/>
      <c r="M69" s="207"/>
      <c r="N69" s="183"/>
      <c r="O69" s="183"/>
      <c r="P69" s="183"/>
      <c r="Q69" s="184"/>
    </row>
    <row r="70" spans="2:17" ht="16.5" customHeight="1">
      <c r="B70" s="198"/>
      <c r="C70" s="199"/>
      <c r="D70" s="199"/>
      <c r="E70" s="183"/>
      <c r="F70" s="183"/>
      <c r="G70" s="183"/>
      <c r="H70" s="183"/>
      <c r="I70" s="183"/>
      <c r="J70" s="184"/>
      <c r="K70" s="198"/>
      <c r="L70" s="199"/>
      <c r="M70" s="199"/>
      <c r="N70" s="183"/>
      <c r="O70" s="183"/>
      <c r="P70" s="183"/>
      <c r="Q70" s="184"/>
    </row>
    <row r="71" spans="2:17" ht="16.5" customHeight="1">
      <c r="B71" s="198"/>
      <c r="C71" s="199"/>
      <c r="D71" s="199"/>
      <c r="E71" s="183"/>
      <c r="F71" s="183"/>
      <c r="G71" s="183"/>
      <c r="H71" s="183"/>
      <c r="I71" s="183"/>
      <c r="J71" s="184"/>
      <c r="K71" s="198"/>
      <c r="L71" s="199"/>
      <c r="M71" s="199"/>
      <c r="N71" s="183"/>
      <c r="O71" s="183"/>
      <c r="P71" s="183"/>
      <c r="Q71" s="184"/>
    </row>
    <row r="72" spans="2:17" ht="16.5" customHeight="1">
      <c r="B72" s="198"/>
      <c r="C72" s="199"/>
      <c r="D72" s="199"/>
      <c r="E72" s="183"/>
      <c r="F72" s="183"/>
      <c r="G72" s="183"/>
      <c r="H72" s="183"/>
      <c r="I72" s="183"/>
      <c r="J72" s="184"/>
      <c r="K72" s="198"/>
      <c r="L72" s="199"/>
      <c r="M72" s="199"/>
      <c r="N72" s="183"/>
      <c r="O72" s="183"/>
      <c r="P72" s="183"/>
      <c r="Q72" s="184"/>
    </row>
    <row r="73" spans="2:17" ht="16.5" customHeight="1">
      <c r="B73" s="206" t="s">
        <v>1680</v>
      </c>
      <c r="C73" s="207"/>
      <c r="D73" s="207"/>
      <c r="E73" s="185" t="s">
        <v>1683</v>
      </c>
      <c r="F73" s="185"/>
      <c r="G73" s="185"/>
      <c r="H73" s="185"/>
      <c r="I73" s="185"/>
      <c r="J73" s="186"/>
      <c r="K73" s="206" t="s">
        <v>1680</v>
      </c>
      <c r="L73" s="207"/>
      <c r="M73" s="207"/>
      <c r="N73" s="183"/>
      <c r="O73" s="183"/>
      <c r="P73" s="183"/>
      <c r="Q73" s="184"/>
    </row>
    <row r="74" spans="2:17" ht="16.5" customHeight="1">
      <c r="B74" s="206" t="s">
        <v>1681</v>
      </c>
      <c r="C74" s="207"/>
      <c r="D74" s="207"/>
      <c r="E74" s="185" t="s">
        <v>1674</v>
      </c>
      <c r="F74" s="185"/>
      <c r="G74" s="185"/>
      <c r="H74" s="185"/>
      <c r="I74" s="185"/>
      <c r="J74" s="186"/>
      <c r="K74" s="206" t="s">
        <v>1681</v>
      </c>
      <c r="L74" s="207"/>
      <c r="M74" s="207"/>
      <c r="N74" s="183" t="s">
        <v>1674</v>
      </c>
      <c r="O74" s="183"/>
      <c r="P74" s="183"/>
      <c r="Q74" s="184"/>
    </row>
    <row r="75" spans="2:17" ht="16.5" customHeight="1" thickBot="1">
      <c r="B75" s="187" t="s">
        <v>1682</v>
      </c>
      <c r="C75" s="188"/>
      <c r="D75" s="188"/>
      <c r="E75" s="189"/>
      <c r="F75" s="189"/>
      <c r="G75" s="189"/>
      <c r="H75" s="189"/>
      <c r="I75" s="189"/>
      <c r="J75" s="190"/>
      <c r="K75" s="187" t="s">
        <v>1682</v>
      </c>
      <c r="L75" s="188"/>
      <c r="M75" s="188"/>
      <c r="N75" s="189"/>
      <c r="O75" s="189"/>
      <c r="P75" s="189"/>
      <c r="Q75" s="190"/>
    </row>
    <row r="76" spans="2:17" ht="16.5" customHeight="1">
      <c r="B76" s="126"/>
      <c r="C76" s="126"/>
      <c r="D76" s="126"/>
      <c r="E76" s="103"/>
      <c r="F76" s="103"/>
      <c r="G76" s="103"/>
      <c r="H76" s="103"/>
      <c r="I76" s="103"/>
      <c r="J76" s="103"/>
      <c r="K76" s="126"/>
      <c r="L76" s="126"/>
      <c r="M76" s="126"/>
      <c r="N76" s="103"/>
      <c r="O76" s="103"/>
      <c r="P76" s="103"/>
      <c r="Q76" s="103"/>
    </row>
    <row r="77" spans="2:17" ht="16.5" customHeight="1" thickBot="1">
      <c r="K77" s="35"/>
    </row>
    <row r="78" spans="2:17" ht="16.5" customHeight="1">
      <c r="B78" s="191" t="s">
        <v>17</v>
      </c>
      <c r="C78" s="192"/>
      <c r="D78" s="191"/>
      <c r="E78" s="197"/>
      <c r="F78" s="197"/>
      <c r="G78" s="197"/>
      <c r="H78" s="197"/>
      <c r="I78" s="192"/>
      <c r="J78" s="197"/>
      <c r="K78" s="197"/>
      <c r="L78" s="197"/>
      <c r="M78" s="192"/>
      <c r="N78" s="56"/>
      <c r="O78" s="55"/>
      <c r="P78" s="131"/>
      <c r="Q78" s="113"/>
    </row>
    <row r="79" spans="2:17" ht="16.5" customHeight="1">
      <c r="B79" s="193"/>
      <c r="C79" s="194"/>
      <c r="D79" s="198" t="s">
        <v>1</v>
      </c>
      <c r="E79" s="199"/>
      <c r="F79" s="199"/>
      <c r="G79" s="199"/>
      <c r="H79" s="199"/>
      <c r="I79" s="200"/>
      <c r="J79" s="199" t="s">
        <v>2</v>
      </c>
      <c r="K79" s="199"/>
      <c r="L79" s="199"/>
      <c r="M79" s="200"/>
      <c r="N79" s="107" t="s">
        <v>12</v>
      </c>
      <c r="O79" s="106" t="s">
        <v>13</v>
      </c>
      <c r="P79" s="59" t="s">
        <v>3</v>
      </c>
      <c r="Q79" s="107" t="s">
        <v>27</v>
      </c>
    </row>
    <row r="80" spans="2:17" ht="16.5" customHeight="1">
      <c r="B80" s="193"/>
      <c r="C80" s="194"/>
      <c r="D80" s="198" t="s">
        <v>18</v>
      </c>
      <c r="E80" s="199"/>
      <c r="F80" s="199"/>
      <c r="G80" s="199"/>
      <c r="H80" s="199"/>
      <c r="I80" s="200"/>
      <c r="J80" s="199" t="s">
        <v>14</v>
      </c>
      <c r="K80" s="199"/>
      <c r="L80" s="199"/>
      <c r="M80" s="200"/>
      <c r="N80" s="107" t="s">
        <v>15</v>
      </c>
      <c r="O80" s="106"/>
      <c r="P80" s="59" t="s">
        <v>16</v>
      </c>
      <c r="Q80" s="107" t="s">
        <v>28</v>
      </c>
    </row>
    <row r="81" spans="2:22" ht="16.5" customHeight="1" thickBot="1">
      <c r="B81" s="195"/>
      <c r="C81" s="196"/>
      <c r="D81" s="201"/>
      <c r="E81" s="202"/>
      <c r="F81" s="202"/>
      <c r="G81" s="202"/>
      <c r="H81" s="202"/>
      <c r="I81" s="203"/>
      <c r="J81" s="204"/>
      <c r="K81" s="204"/>
      <c r="L81" s="204"/>
      <c r="M81" s="205"/>
      <c r="N81" s="58"/>
      <c r="O81" s="57"/>
      <c r="P81" s="60" t="s">
        <v>1675</v>
      </c>
      <c r="Q81" s="108"/>
    </row>
    <row r="82" spans="2:22" ht="16.5" customHeight="1">
      <c r="B82" s="214">
        <v>1</v>
      </c>
      <c r="C82" s="215"/>
      <c r="D82" s="127"/>
      <c r="E82" s="128"/>
      <c r="F82" s="128"/>
      <c r="G82" s="128"/>
      <c r="H82" s="128"/>
      <c r="I82" s="129"/>
      <c r="J82" s="216"/>
      <c r="K82" s="217"/>
      <c r="L82" s="217"/>
      <c r="M82" s="218"/>
      <c r="N82" s="45"/>
      <c r="O82" s="45">
        <v>1</v>
      </c>
      <c r="P82" s="120">
        <v>300</v>
      </c>
      <c r="Q82" s="122">
        <f>IF(AND(O82="",P82=""),"",O82*P82)</f>
        <v>300</v>
      </c>
    </row>
    <row r="83" spans="2:22" ht="16.5" customHeight="1">
      <c r="B83" s="162">
        <v>2</v>
      </c>
      <c r="C83" s="163"/>
      <c r="D83" s="162"/>
      <c r="E83" s="164"/>
      <c r="F83" s="164"/>
      <c r="G83" s="164"/>
      <c r="H83" s="164"/>
      <c r="I83" s="163"/>
      <c r="J83" s="165"/>
      <c r="K83" s="166"/>
      <c r="L83" s="166"/>
      <c r="M83" s="167"/>
      <c r="N83" s="46"/>
      <c r="O83" s="46"/>
      <c r="P83" s="121"/>
      <c r="Q83" s="122" t="str">
        <f t="shared" ref="Q83:Q106" si="4">IF(AND(O83="",P83=""),"",O83*P83)</f>
        <v/>
      </c>
    </row>
    <row r="84" spans="2:22" ht="16.5" customHeight="1">
      <c r="B84" s="162">
        <v>3</v>
      </c>
      <c r="C84" s="163"/>
      <c r="D84" s="162"/>
      <c r="E84" s="164"/>
      <c r="F84" s="164"/>
      <c r="G84" s="164"/>
      <c r="H84" s="164"/>
      <c r="I84" s="163"/>
      <c r="J84" s="165"/>
      <c r="K84" s="166"/>
      <c r="L84" s="166"/>
      <c r="M84" s="167"/>
      <c r="N84" s="46"/>
      <c r="O84" s="46"/>
      <c r="P84" s="121"/>
      <c r="Q84" s="122" t="str">
        <f t="shared" si="4"/>
        <v/>
      </c>
    </row>
    <row r="85" spans="2:22" ht="16.5" customHeight="1">
      <c r="B85" s="162">
        <v>4</v>
      </c>
      <c r="C85" s="163"/>
      <c r="D85" s="162"/>
      <c r="E85" s="164"/>
      <c r="F85" s="164"/>
      <c r="G85" s="164"/>
      <c r="H85" s="164"/>
      <c r="I85" s="163"/>
      <c r="J85" s="165"/>
      <c r="K85" s="166"/>
      <c r="L85" s="166"/>
      <c r="M85" s="167"/>
      <c r="N85" s="46"/>
      <c r="O85" s="46"/>
      <c r="P85" s="121"/>
      <c r="Q85" s="122" t="str">
        <f t="shared" si="4"/>
        <v/>
      </c>
      <c r="U85" s="47"/>
      <c r="V85" s="47"/>
    </row>
    <row r="86" spans="2:22" ht="16.5" customHeight="1">
      <c r="B86" s="162">
        <v>5</v>
      </c>
      <c r="C86" s="163"/>
      <c r="D86" s="162"/>
      <c r="E86" s="164"/>
      <c r="F86" s="164"/>
      <c r="G86" s="164"/>
      <c r="H86" s="164"/>
      <c r="I86" s="163"/>
      <c r="J86" s="165"/>
      <c r="K86" s="166"/>
      <c r="L86" s="166"/>
      <c r="M86" s="167"/>
      <c r="N86" s="46"/>
      <c r="O86" s="46"/>
      <c r="P86" s="121"/>
      <c r="Q86" s="122" t="str">
        <f t="shared" si="4"/>
        <v/>
      </c>
      <c r="V86" s="47"/>
    </row>
    <row r="87" spans="2:22" ht="16.5" customHeight="1">
      <c r="B87" s="162">
        <v>6</v>
      </c>
      <c r="C87" s="163"/>
      <c r="D87" s="162"/>
      <c r="E87" s="164"/>
      <c r="F87" s="164"/>
      <c r="G87" s="164"/>
      <c r="H87" s="164"/>
      <c r="I87" s="163"/>
      <c r="J87" s="165"/>
      <c r="K87" s="166"/>
      <c r="L87" s="166"/>
      <c r="M87" s="167"/>
      <c r="N87" s="46"/>
      <c r="O87" s="46"/>
      <c r="P87" s="121"/>
      <c r="Q87" s="122" t="str">
        <f t="shared" si="4"/>
        <v/>
      </c>
      <c r="V87" s="47"/>
    </row>
    <row r="88" spans="2:22" ht="16.5" customHeight="1">
      <c r="B88" s="162">
        <v>7</v>
      </c>
      <c r="C88" s="163"/>
      <c r="D88" s="162"/>
      <c r="E88" s="164"/>
      <c r="F88" s="164"/>
      <c r="G88" s="164"/>
      <c r="H88" s="164"/>
      <c r="I88" s="163"/>
      <c r="J88" s="165"/>
      <c r="K88" s="166"/>
      <c r="L88" s="166"/>
      <c r="M88" s="167"/>
      <c r="N88" s="46"/>
      <c r="O88" s="46"/>
      <c r="P88" s="121"/>
      <c r="Q88" s="122" t="str">
        <f t="shared" si="4"/>
        <v/>
      </c>
      <c r="V88" s="47"/>
    </row>
    <row r="89" spans="2:22" ht="16.5" customHeight="1">
      <c r="B89" s="162">
        <v>8</v>
      </c>
      <c r="C89" s="163"/>
      <c r="D89" s="162"/>
      <c r="E89" s="164"/>
      <c r="F89" s="164"/>
      <c r="G89" s="164"/>
      <c r="H89" s="164"/>
      <c r="I89" s="163"/>
      <c r="J89" s="165"/>
      <c r="K89" s="166"/>
      <c r="L89" s="166"/>
      <c r="M89" s="167"/>
      <c r="N89" s="46"/>
      <c r="O89" s="46"/>
      <c r="P89" s="121"/>
      <c r="Q89" s="122" t="str">
        <f t="shared" si="4"/>
        <v/>
      </c>
      <c r="V89" s="47"/>
    </row>
    <row r="90" spans="2:22" ht="16.5" customHeight="1">
      <c r="B90" s="162">
        <v>9</v>
      </c>
      <c r="C90" s="163"/>
      <c r="D90" s="162"/>
      <c r="E90" s="164"/>
      <c r="F90" s="164"/>
      <c r="G90" s="164"/>
      <c r="H90" s="164"/>
      <c r="I90" s="163"/>
      <c r="J90" s="165"/>
      <c r="K90" s="166"/>
      <c r="L90" s="166"/>
      <c r="M90" s="167"/>
      <c r="N90" s="46"/>
      <c r="O90" s="46"/>
      <c r="P90" s="121"/>
      <c r="Q90" s="122" t="str">
        <f t="shared" si="4"/>
        <v/>
      </c>
      <c r="V90" s="47"/>
    </row>
    <row r="91" spans="2:22" ht="16.5" customHeight="1">
      <c r="B91" s="162">
        <v>10</v>
      </c>
      <c r="C91" s="163"/>
      <c r="D91" s="162"/>
      <c r="E91" s="164"/>
      <c r="F91" s="164"/>
      <c r="G91" s="164"/>
      <c r="H91" s="164"/>
      <c r="I91" s="163"/>
      <c r="J91" s="165"/>
      <c r="K91" s="166"/>
      <c r="L91" s="166"/>
      <c r="M91" s="167"/>
      <c r="N91" s="46"/>
      <c r="O91" s="46"/>
      <c r="P91" s="121"/>
      <c r="Q91" s="122" t="str">
        <f t="shared" si="4"/>
        <v/>
      </c>
      <c r="V91" s="47"/>
    </row>
    <row r="92" spans="2:22" ht="16.5" customHeight="1">
      <c r="B92" s="162">
        <v>11</v>
      </c>
      <c r="C92" s="163"/>
      <c r="D92" s="162"/>
      <c r="E92" s="164"/>
      <c r="F92" s="164"/>
      <c r="G92" s="164"/>
      <c r="H92" s="164"/>
      <c r="I92" s="163"/>
      <c r="J92" s="165"/>
      <c r="K92" s="166"/>
      <c r="L92" s="166"/>
      <c r="M92" s="167"/>
      <c r="N92" s="46"/>
      <c r="O92" s="46"/>
      <c r="P92" s="121"/>
      <c r="Q92" s="122" t="str">
        <f t="shared" si="4"/>
        <v/>
      </c>
      <c r="V92" s="47"/>
    </row>
    <row r="93" spans="2:22" ht="16.5" customHeight="1">
      <c r="B93" s="162">
        <v>12</v>
      </c>
      <c r="C93" s="163"/>
      <c r="D93" s="162"/>
      <c r="E93" s="164"/>
      <c r="F93" s="164"/>
      <c r="G93" s="164"/>
      <c r="H93" s="164"/>
      <c r="I93" s="163"/>
      <c r="J93" s="165"/>
      <c r="K93" s="166"/>
      <c r="L93" s="166"/>
      <c r="M93" s="167"/>
      <c r="N93" s="46"/>
      <c r="O93" s="46"/>
      <c r="P93" s="121"/>
      <c r="Q93" s="122" t="str">
        <f t="shared" si="4"/>
        <v/>
      </c>
      <c r="V93" s="47"/>
    </row>
    <row r="94" spans="2:22" ht="16.5" customHeight="1">
      <c r="B94" s="162">
        <v>13</v>
      </c>
      <c r="C94" s="163"/>
      <c r="D94" s="162"/>
      <c r="E94" s="164"/>
      <c r="F94" s="164"/>
      <c r="G94" s="164"/>
      <c r="H94" s="164"/>
      <c r="I94" s="163"/>
      <c r="J94" s="165"/>
      <c r="K94" s="166"/>
      <c r="L94" s="166"/>
      <c r="M94" s="167"/>
      <c r="N94" s="46"/>
      <c r="O94" s="46"/>
      <c r="P94" s="121"/>
      <c r="Q94" s="122" t="str">
        <f t="shared" si="4"/>
        <v/>
      </c>
      <c r="V94" s="47"/>
    </row>
    <row r="95" spans="2:22" ht="16.5" customHeight="1">
      <c r="B95" s="162">
        <v>14</v>
      </c>
      <c r="C95" s="163"/>
      <c r="D95" s="162"/>
      <c r="E95" s="164"/>
      <c r="F95" s="164"/>
      <c r="G95" s="164"/>
      <c r="H95" s="164"/>
      <c r="I95" s="163"/>
      <c r="J95" s="165"/>
      <c r="K95" s="166"/>
      <c r="L95" s="166"/>
      <c r="M95" s="167"/>
      <c r="N95" s="46"/>
      <c r="O95" s="46"/>
      <c r="P95" s="121"/>
      <c r="Q95" s="122" t="str">
        <f t="shared" si="4"/>
        <v/>
      </c>
      <c r="V95" s="47"/>
    </row>
    <row r="96" spans="2:22" ht="16.5" customHeight="1">
      <c r="B96" s="162">
        <v>15</v>
      </c>
      <c r="C96" s="163"/>
      <c r="D96" s="162"/>
      <c r="E96" s="164"/>
      <c r="F96" s="164"/>
      <c r="G96" s="164"/>
      <c r="H96" s="164"/>
      <c r="I96" s="163"/>
      <c r="J96" s="165"/>
      <c r="K96" s="166"/>
      <c r="L96" s="166"/>
      <c r="M96" s="167"/>
      <c r="N96" s="46"/>
      <c r="O96" s="46"/>
      <c r="P96" s="121"/>
      <c r="Q96" s="122" t="str">
        <f t="shared" si="4"/>
        <v/>
      </c>
      <c r="V96" s="47"/>
    </row>
    <row r="97" spans="2:22" ht="16.5" customHeight="1">
      <c r="B97" s="162">
        <v>16</v>
      </c>
      <c r="C97" s="163"/>
      <c r="D97" s="162"/>
      <c r="E97" s="164"/>
      <c r="F97" s="164"/>
      <c r="G97" s="164"/>
      <c r="H97" s="164"/>
      <c r="I97" s="163"/>
      <c r="J97" s="165"/>
      <c r="K97" s="166"/>
      <c r="L97" s="166"/>
      <c r="M97" s="167"/>
      <c r="N97" s="46"/>
      <c r="O97" s="46"/>
      <c r="P97" s="121"/>
      <c r="Q97" s="122" t="str">
        <f t="shared" si="4"/>
        <v/>
      </c>
      <c r="V97" s="47"/>
    </row>
    <row r="98" spans="2:22" ht="16.5" customHeight="1">
      <c r="B98" s="162">
        <v>17</v>
      </c>
      <c r="C98" s="163"/>
      <c r="D98" s="162"/>
      <c r="E98" s="164"/>
      <c r="F98" s="164"/>
      <c r="G98" s="164"/>
      <c r="H98" s="164"/>
      <c r="I98" s="163"/>
      <c r="J98" s="180"/>
      <c r="K98" s="181"/>
      <c r="L98" s="181"/>
      <c r="M98" s="182"/>
      <c r="N98" s="46"/>
      <c r="O98" s="46"/>
      <c r="P98" s="121"/>
      <c r="Q98" s="122" t="str">
        <f t="shared" si="4"/>
        <v/>
      </c>
      <c r="V98" s="47"/>
    </row>
    <row r="99" spans="2:22" ht="16.5" customHeight="1">
      <c r="B99" s="162">
        <v>18</v>
      </c>
      <c r="C99" s="163"/>
      <c r="D99" s="162"/>
      <c r="E99" s="164"/>
      <c r="F99" s="164"/>
      <c r="G99" s="164"/>
      <c r="H99" s="164"/>
      <c r="I99" s="163"/>
      <c r="J99" s="165"/>
      <c r="K99" s="166"/>
      <c r="L99" s="166"/>
      <c r="M99" s="167"/>
      <c r="N99" s="46"/>
      <c r="O99" s="46"/>
      <c r="P99" s="121"/>
      <c r="Q99" s="122" t="str">
        <f t="shared" si="4"/>
        <v/>
      </c>
      <c r="V99" s="47"/>
    </row>
    <row r="100" spans="2:22" ht="16.5" customHeight="1">
      <c r="B100" s="162">
        <v>19</v>
      </c>
      <c r="C100" s="163"/>
      <c r="D100" s="162"/>
      <c r="E100" s="164"/>
      <c r="F100" s="164"/>
      <c r="G100" s="164"/>
      <c r="H100" s="164"/>
      <c r="I100" s="163"/>
      <c r="J100" s="165"/>
      <c r="K100" s="166"/>
      <c r="L100" s="166"/>
      <c r="M100" s="167"/>
      <c r="N100" s="46"/>
      <c r="O100" s="46"/>
      <c r="P100" s="121"/>
      <c r="Q100" s="122" t="str">
        <f t="shared" si="4"/>
        <v/>
      </c>
      <c r="V100" s="47"/>
    </row>
    <row r="101" spans="2:22" ht="16.5" customHeight="1">
      <c r="B101" s="162">
        <v>20</v>
      </c>
      <c r="C101" s="163"/>
      <c r="D101" s="162"/>
      <c r="E101" s="164"/>
      <c r="F101" s="164"/>
      <c r="G101" s="164"/>
      <c r="H101" s="164"/>
      <c r="I101" s="163"/>
      <c r="J101" s="165"/>
      <c r="K101" s="166"/>
      <c r="L101" s="166"/>
      <c r="M101" s="167"/>
      <c r="N101" s="46"/>
      <c r="O101" s="46"/>
      <c r="P101" s="121"/>
      <c r="Q101" s="122" t="str">
        <f t="shared" si="4"/>
        <v/>
      </c>
      <c r="V101" s="47"/>
    </row>
    <row r="102" spans="2:22" ht="16.5" customHeight="1">
      <c r="B102" s="162">
        <v>21</v>
      </c>
      <c r="C102" s="163"/>
      <c r="D102" s="162"/>
      <c r="E102" s="164"/>
      <c r="F102" s="164"/>
      <c r="G102" s="164"/>
      <c r="H102" s="164"/>
      <c r="I102" s="163"/>
      <c r="J102" s="165"/>
      <c r="K102" s="166"/>
      <c r="L102" s="166"/>
      <c r="M102" s="167"/>
      <c r="N102" s="46"/>
      <c r="O102" s="46"/>
      <c r="P102" s="121"/>
      <c r="Q102" s="122" t="str">
        <f t="shared" si="4"/>
        <v/>
      </c>
      <c r="V102" s="47"/>
    </row>
    <row r="103" spans="2:22" ht="16.5" customHeight="1">
      <c r="B103" s="162">
        <v>22</v>
      </c>
      <c r="C103" s="163"/>
      <c r="D103" s="162"/>
      <c r="E103" s="164"/>
      <c r="F103" s="164"/>
      <c r="G103" s="164"/>
      <c r="H103" s="164"/>
      <c r="I103" s="163"/>
      <c r="J103" s="165"/>
      <c r="K103" s="166"/>
      <c r="L103" s="166"/>
      <c r="M103" s="167"/>
      <c r="N103" s="46"/>
      <c r="O103" s="46"/>
      <c r="P103" s="121"/>
      <c r="Q103" s="122" t="str">
        <f t="shared" si="4"/>
        <v/>
      </c>
      <c r="V103" s="47"/>
    </row>
    <row r="104" spans="2:22" ht="16.5" customHeight="1">
      <c r="B104" s="162">
        <v>23</v>
      </c>
      <c r="C104" s="163"/>
      <c r="D104" s="162"/>
      <c r="E104" s="164"/>
      <c r="F104" s="164"/>
      <c r="G104" s="164"/>
      <c r="H104" s="164"/>
      <c r="I104" s="163"/>
      <c r="J104" s="165"/>
      <c r="K104" s="166"/>
      <c r="L104" s="166"/>
      <c r="M104" s="167"/>
      <c r="N104" s="46"/>
      <c r="O104" s="46"/>
      <c r="P104" s="121"/>
      <c r="Q104" s="122" t="str">
        <f t="shared" si="4"/>
        <v/>
      </c>
      <c r="V104" s="47"/>
    </row>
    <row r="105" spans="2:22" ht="16.5" customHeight="1">
      <c r="B105" s="162">
        <v>24</v>
      </c>
      <c r="C105" s="163"/>
      <c r="D105" s="162"/>
      <c r="E105" s="164"/>
      <c r="F105" s="164"/>
      <c r="G105" s="164"/>
      <c r="H105" s="164"/>
      <c r="I105" s="163"/>
      <c r="J105" s="165"/>
      <c r="K105" s="166"/>
      <c r="L105" s="166"/>
      <c r="M105" s="167"/>
      <c r="N105" s="46"/>
      <c r="O105" s="46"/>
      <c r="P105" s="121"/>
      <c r="Q105" s="122" t="str">
        <f t="shared" si="4"/>
        <v/>
      </c>
      <c r="V105" s="47"/>
    </row>
    <row r="106" spans="2:22" ht="16.5" customHeight="1" thickBot="1">
      <c r="B106" s="168">
        <v>25</v>
      </c>
      <c r="C106" s="169"/>
      <c r="D106" s="168"/>
      <c r="E106" s="170"/>
      <c r="F106" s="170"/>
      <c r="G106" s="170"/>
      <c r="H106" s="170"/>
      <c r="I106" s="169"/>
      <c r="J106" s="171"/>
      <c r="K106" s="172"/>
      <c r="L106" s="172"/>
      <c r="M106" s="173"/>
      <c r="N106" s="46"/>
      <c r="O106" s="46"/>
      <c r="P106" s="121"/>
      <c r="Q106" s="122" t="str">
        <f t="shared" si="4"/>
        <v/>
      </c>
      <c r="V106" s="47"/>
    </row>
    <row r="107" spans="2:22" ht="16.5" customHeight="1" thickBot="1">
      <c r="B107" s="174"/>
      <c r="C107" s="175"/>
      <c r="D107" s="174"/>
      <c r="E107" s="176"/>
      <c r="F107" s="176"/>
      <c r="G107" s="176"/>
      <c r="H107" s="176"/>
      <c r="I107" s="175"/>
      <c r="J107" s="177"/>
      <c r="K107" s="178"/>
      <c r="L107" s="178"/>
      <c r="M107" s="179"/>
      <c r="N107" s="48"/>
      <c r="O107" s="48" t="s">
        <v>1700</v>
      </c>
      <c r="P107" s="130" t="s">
        <v>51</v>
      </c>
      <c r="Q107" s="123">
        <f>SUM(Q82:Q106)</f>
        <v>300</v>
      </c>
      <c r="V107" s="47"/>
    </row>
    <row r="108" spans="2:22" ht="20.100000000000001" customHeight="1" thickBot="1">
      <c r="O108" s="212" t="s">
        <v>42</v>
      </c>
      <c r="P108" s="213"/>
      <c r="Q108" s="124">
        <f>Q107+Q177+Q247</f>
        <v>300</v>
      </c>
      <c r="V108" s="47"/>
    </row>
    <row r="109" spans="2:22" ht="16.5" customHeight="1">
      <c r="E109" s="49"/>
      <c r="G109" s="49"/>
      <c r="V109" s="47"/>
    </row>
    <row r="110" spans="2:22" ht="16.5" customHeight="1">
      <c r="E110" s="49"/>
      <c r="G110" s="49"/>
      <c r="H110" s="17" t="s">
        <v>4</v>
      </c>
      <c r="I110" s="49"/>
      <c r="J110" s="49"/>
      <c r="L110" s="49"/>
    </row>
    <row r="111" spans="2:22" ht="16.5" customHeight="1">
      <c r="E111" s="49"/>
      <c r="G111" s="49"/>
      <c r="H111" s="17" t="s">
        <v>5</v>
      </c>
      <c r="I111" s="49"/>
      <c r="J111" s="49"/>
      <c r="L111" s="49"/>
    </row>
    <row r="112" spans="2:22" ht="16.5" customHeight="1">
      <c r="E112" s="49"/>
      <c r="G112" s="49"/>
      <c r="H112" s="50" t="s">
        <v>6</v>
      </c>
      <c r="I112" s="49"/>
      <c r="J112" s="49"/>
      <c r="L112" s="49"/>
    </row>
    <row r="113" spans="2:18" ht="16.5" customHeight="1" thickBot="1">
      <c r="E113" s="49"/>
      <c r="G113" s="49"/>
      <c r="H113" s="41"/>
      <c r="I113" s="40"/>
      <c r="J113" s="40"/>
      <c r="K113" s="41"/>
      <c r="L113" s="40"/>
      <c r="M113" s="41"/>
      <c r="N113" s="41"/>
      <c r="O113" s="41"/>
      <c r="P113" s="41"/>
    </row>
    <row r="114" spans="2:18" ht="16.5" customHeight="1">
      <c r="E114" s="49"/>
      <c r="G114" s="49"/>
      <c r="I114" s="49"/>
      <c r="J114" s="49"/>
      <c r="L114" s="49"/>
    </row>
    <row r="115" spans="2:18" ht="16.5" customHeight="1">
      <c r="E115" s="49"/>
      <c r="G115" s="49"/>
      <c r="I115" s="49"/>
      <c r="J115" s="49"/>
      <c r="L115" s="49"/>
    </row>
    <row r="116" spans="2:18" ht="16.5" customHeight="1"/>
    <row r="117" spans="2:18" ht="16.5" customHeight="1">
      <c r="O117" s="31"/>
      <c r="P117" s="31" t="s">
        <v>26</v>
      </c>
      <c r="Q117" s="34" t="s">
        <v>1692</v>
      </c>
    </row>
    <row r="118" spans="2:18" ht="16.5" customHeight="1">
      <c r="B118" s="208" t="s">
        <v>10</v>
      </c>
      <c r="C118" s="208"/>
      <c r="D118" s="208"/>
      <c r="E118" s="208"/>
      <c r="F118" s="208"/>
      <c r="G118" s="208"/>
      <c r="H118" s="208"/>
      <c r="I118" s="208"/>
      <c r="J118" s="208"/>
      <c r="K118" s="208"/>
      <c r="L118" s="208"/>
      <c r="M118" s="208"/>
      <c r="N118" s="208"/>
      <c r="O118" s="208"/>
      <c r="P118" s="208"/>
      <c r="Q118" s="208"/>
    </row>
    <row r="119" spans="2:18" ht="16.5" customHeight="1">
      <c r="B119" s="104"/>
      <c r="C119" s="104"/>
      <c r="D119" s="104"/>
      <c r="E119" s="104"/>
      <c r="F119" s="104"/>
      <c r="G119" s="104"/>
      <c r="H119" s="104"/>
      <c r="I119" s="104"/>
      <c r="J119" s="104"/>
      <c r="K119" s="104"/>
      <c r="L119" s="104"/>
      <c r="M119" s="104"/>
      <c r="N119" s="104"/>
      <c r="O119" s="104"/>
      <c r="P119" s="104"/>
      <c r="Q119" s="104"/>
    </row>
    <row r="120" spans="2:18" ht="16.5" customHeight="1" thickBot="1">
      <c r="P120" s="31" t="s">
        <v>11</v>
      </c>
      <c r="Q120" s="105">
        <f>Q50</f>
        <v>44166</v>
      </c>
    </row>
    <row r="121" spans="2:18" ht="16.5" customHeight="1">
      <c r="B121" s="209" t="s">
        <v>1690</v>
      </c>
      <c r="C121" s="210"/>
      <c r="D121" s="210"/>
      <c r="E121" s="210"/>
      <c r="F121" s="210"/>
      <c r="G121" s="210"/>
      <c r="H121" s="210"/>
      <c r="I121" s="210"/>
      <c r="J121" s="211"/>
      <c r="K121" s="36"/>
      <c r="L121" s="37"/>
      <c r="M121" s="37"/>
      <c r="N121" s="37"/>
      <c r="O121" s="44"/>
      <c r="P121" s="37"/>
      <c r="Q121" s="38"/>
      <c r="R121" s="105"/>
    </row>
    <row r="122" spans="2:18" ht="16.5" customHeight="1">
      <c r="B122" s="137"/>
      <c r="C122" s="138"/>
      <c r="D122" s="138"/>
      <c r="E122" s="138"/>
      <c r="F122" s="138"/>
      <c r="G122" s="138"/>
      <c r="H122" s="138"/>
      <c r="I122" s="138"/>
      <c r="J122" s="139"/>
      <c r="K122" s="140"/>
      <c r="L122" s="25"/>
      <c r="M122" s="25"/>
      <c r="N122" s="25"/>
      <c r="O122" s="141"/>
      <c r="P122" s="25"/>
      <c r="Q122" s="142"/>
      <c r="R122" s="105"/>
    </row>
    <row r="123" spans="2:18" ht="16.5" customHeight="1">
      <c r="B123" s="137" t="s">
        <v>1689</v>
      </c>
      <c r="C123" s="138"/>
      <c r="D123" s="138"/>
      <c r="E123" s="138"/>
      <c r="F123" s="138"/>
      <c r="G123" s="138"/>
      <c r="H123" s="138"/>
      <c r="I123" s="138"/>
      <c r="J123" s="139"/>
      <c r="K123" s="140"/>
      <c r="L123" s="25"/>
      <c r="M123" s="25"/>
      <c r="N123" s="25"/>
      <c r="O123" s="141"/>
      <c r="P123" s="25"/>
      <c r="Q123" s="142"/>
      <c r="R123" s="105"/>
    </row>
    <row r="124" spans="2:18" ht="16.5" customHeight="1">
      <c r="B124" s="137"/>
      <c r="C124" s="138"/>
      <c r="D124" s="138"/>
      <c r="E124" s="138"/>
      <c r="F124" s="138"/>
      <c r="G124" s="138"/>
      <c r="H124" s="138"/>
      <c r="I124" s="138"/>
      <c r="J124" s="139"/>
      <c r="K124" s="140"/>
      <c r="L124" s="25"/>
      <c r="M124" s="25"/>
      <c r="N124" s="25"/>
      <c r="O124" s="141"/>
      <c r="P124" s="25"/>
      <c r="Q124" s="142"/>
      <c r="R124" s="105"/>
    </row>
    <row r="125" spans="2:18" ht="16.5" customHeight="1" thickBot="1">
      <c r="B125" s="137" t="s">
        <v>1688</v>
      </c>
      <c r="C125" s="138"/>
      <c r="D125" s="138"/>
      <c r="E125" s="138"/>
      <c r="F125" s="138"/>
      <c r="G125" s="138"/>
      <c r="H125" s="138"/>
      <c r="I125" s="138"/>
      <c r="J125" s="139"/>
      <c r="K125" s="39"/>
      <c r="L125" s="41"/>
      <c r="M125" s="41"/>
      <c r="N125" s="189"/>
      <c r="O125" s="189"/>
      <c r="P125" s="189"/>
      <c r="Q125" s="190"/>
    </row>
    <row r="126" spans="2:18" ht="16.5" customHeight="1">
      <c r="B126" s="219" t="s">
        <v>49</v>
      </c>
      <c r="C126" s="220"/>
      <c r="D126" s="220"/>
      <c r="E126" s="37"/>
      <c r="F126" s="37"/>
      <c r="G126" s="37"/>
      <c r="H126" s="37"/>
      <c r="I126" s="37"/>
      <c r="J126" s="38"/>
      <c r="K126" s="220" t="s">
        <v>0</v>
      </c>
      <c r="L126" s="220"/>
      <c r="M126" s="220"/>
      <c r="N126" s="37"/>
      <c r="O126" s="42"/>
      <c r="P126" s="37"/>
      <c r="Q126" s="43"/>
    </row>
    <row r="127" spans="2:18" ht="16.5" customHeight="1">
      <c r="B127" s="206" t="s">
        <v>1678</v>
      </c>
      <c r="C127" s="207"/>
      <c r="D127" s="207"/>
      <c r="E127" s="183" t="str">
        <f t="shared" ref="E127:E133" si="5">IF(E57="","",E57)</f>
        <v/>
      </c>
      <c r="F127" s="183"/>
      <c r="G127" s="183"/>
      <c r="H127" s="183"/>
      <c r="I127" s="183"/>
      <c r="J127" s="184"/>
      <c r="K127" s="206" t="s">
        <v>1678</v>
      </c>
      <c r="L127" s="207"/>
      <c r="M127" s="207"/>
      <c r="N127" s="183" t="str">
        <f t="shared" ref="N127:N133" si="6">IF(N57="","",N57)</f>
        <v/>
      </c>
      <c r="O127" s="183"/>
      <c r="P127" s="183"/>
      <c r="Q127" s="184"/>
    </row>
    <row r="128" spans="2:18" ht="16.5" customHeight="1">
      <c r="B128" s="206" t="s">
        <v>1677</v>
      </c>
      <c r="C128" s="207"/>
      <c r="D128" s="207"/>
      <c r="E128" s="183" t="str">
        <f t="shared" si="5"/>
        <v/>
      </c>
      <c r="F128" s="183"/>
      <c r="G128" s="183"/>
      <c r="H128" s="183"/>
      <c r="I128" s="183"/>
      <c r="J128" s="184"/>
      <c r="K128" s="206" t="s">
        <v>1677</v>
      </c>
      <c r="L128" s="207"/>
      <c r="M128" s="207"/>
      <c r="N128" s="183" t="str">
        <f t="shared" si="6"/>
        <v/>
      </c>
      <c r="O128" s="183"/>
      <c r="P128" s="183"/>
      <c r="Q128" s="184"/>
    </row>
    <row r="129" spans="2:17" ht="16.5" customHeight="1">
      <c r="B129" s="206" t="s">
        <v>1679</v>
      </c>
      <c r="C129" s="207"/>
      <c r="D129" s="207"/>
      <c r="E129" s="183" t="str">
        <f t="shared" si="5"/>
        <v/>
      </c>
      <c r="F129" s="183"/>
      <c r="G129" s="183"/>
      <c r="H129" s="183"/>
      <c r="I129" s="183"/>
      <c r="J129" s="184"/>
      <c r="K129" s="206" t="s">
        <v>1679</v>
      </c>
      <c r="L129" s="207"/>
      <c r="M129" s="207"/>
      <c r="N129" s="183" t="str">
        <f t="shared" si="6"/>
        <v/>
      </c>
      <c r="O129" s="183"/>
      <c r="P129" s="183"/>
      <c r="Q129" s="184"/>
    </row>
    <row r="130" spans="2:17" ht="16.5" customHeight="1">
      <c r="B130" s="198"/>
      <c r="C130" s="199"/>
      <c r="D130" s="199"/>
      <c r="E130" s="183" t="str">
        <f t="shared" si="5"/>
        <v/>
      </c>
      <c r="F130" s="183"/>
      <c r="G130" s="183"/>
      <c r="H130" s="183"/>
      <c r="I130" s="183"/>
      <c r="J130" s="184"/>
      <c r="K130" s="198"/>
      <c r="L130" s="199"/>
      <c r="M130" s="199"/>
      <c r="N130" s="183" t="str">
        <f t="shared" si="6"/>
        <v/>
      </c>
      <c r="O130" s="183"/>
      <c r="P130" s="183"/>
      <c r="Q130" s="184"/>
    </row>
    <row r="131" spans="2:17" ht="16.5" customHeight="1">
      <c r="B131" s="198"/>
      <c r="C131" s="199"/>
      <c r="D131" s="199"/>
      <c r="E131" s="183" t="str">
        <f t="shared" si="5"/>
        <v/>
      </c>
      <c r="F131" s="183"/>
      <c r="G131" s="183"/>
      <c r="H131" s="183"/>
      <c r="I131" s="183"/>
      <c r="J131" s="184"/>
      <c r="K131" s="198"/>
      <c r="L131" s="199"/>
      <c r="M131" s="199"/>
      <c r="N131" s="183" t="str">
        <f t="shared" si="6"/>
        <v/>
      </c>
      <c r="O131" s="183"/>
      <c r="P131" s="183"/>
      <c r="Q131" s="184"/>
    </row>
    <row r="132" spans="2:17" ht="16.5" customHeight="1">
      <c r="B132" s="198"/>
      <c r="C132" s="199"/>
      <c r="D132" s="199"/>
      <c r="E132" s="183" t="str">
        <f t="shared" si="5"/>
        <v/>
      </c>
      <c r="F132" s="183"/>
      <c r="G132" s="183"/>
      <c r="H132" s="183"/>
      <c r="I132" s="183"/>
      <c r="J132" s="184"/>
      <c r="K132" s="198"/>
      <c r="L132" s="199"/>
      <c r="M132" s="199"/>
      <c r="N132" s="183" t="str">
        <f t="shared" si="6"/>
        <v/>
      </c>
      <c r="O132" s="183"/>
      <c r="P132" s="183"/>
      <c r="Q132" s="184"/>
    </row>
    <row r="133" spans="2:17" ht="16.5" customHeight="1">
      <c r="B133" s="206" t="s">
        <v>1680</v>
      </c>
      <c r="C133" s="207"/>
      <c r="D133" s="207"/>
      <c r="E133" s="183" t="str">
        <f t="shared" si="5"/>
        <v/>
      </c>
      <c r="F133" s="183"/>
      <c r="G133" s="183"/>
      <c r="H133" s="183"/>
      <c r="I133" s="183"/>
      <c r="J133" s="184"/>
      <c r="K133" s="206" t="s">
        <v>1680</v>
      </c>
      <c r="L133" s="207"/>
      <c r="M133" s="207"/>
      <c r="N133" s="183" t="str">
        <f t="shared" si="6"/>
        <v/>
      </c>
      <c r="O133" s="183"/>
      <c r="P133" s="183"/>
      <c r="Q133" s="184"/>
    </row>
    <row r="134" spans="2:17" ht="16.5" customHeight="1">
      <c r="B134" s="206" t="s">
        <v>1681</v>
      </c>
      <c r="C134" s="207"/>
      <c r="D134" s="207"/>
      <c r="E134" s="183" t="s">
        <v>1673</v>
      </c>
      <c r="F134" s="183"/>
      <c r="G134" s="183"/>
      <c r="H134" s="183"/>
      <c r="I134" s="183"/>
      <c r="J134" s="184"/>
      <c r="K134" s="206" t="s">
        <v>1681</v>
      </c>
      <c r="L134" s="207"/>
      <c r="M134" s="207"/>
      <c r="N134" s="183" t="s">
        <v>1673</v>
      </c>
      <c r="O134" s="183"/>
      <c r="P134" s="183"/>
      <c r="Q134" s="184"/>
    </row>
    <row r="135" spans="2:17" ht="16.5" customHeight="1" thickBot="1">
      <c r="B135" s="187" t="s">
        <v>1682</v>
      </c>
      <c r="C135" s="188"/>
      <c r="D135" s="188"/>
      <c r="E135" s="183" t="str">
        <f>IF(E65="","",E65)</f>
        <v/>
      </c>
      <c r="F135" s="183"/>
      <c r="G135" s="183"/>
      <c r="H135" s="183"/>
      <c r="I135" s="183"/>
      <c r="J135" s="184"/>
      <c r="K135" s="187" t="s">
        <v>1682</v>
      </c>
      <c r="L135" s="188"/>
      <c r="M135" s="188"/>
      <c r="N135" s="183" t="str">
        <f>IF(N65="","",N65)</f>
        <v/>
      </c>
      <c r="O135" s="183"/>
      <c r="P135" s="183"/>
      <c r="Q135" s="184"/>
    </row>
    <row r="136" spans="2:17" ht="16.5" customHeight="1">
      <c r="B136" s="219" t="s">
        <v>48</v>
      </c>
      <c r="C136" s="220"/>
      <c r="D136" s="220"/>
      <c r="E136" s="42"/>
      <c r="F136" s="37"/>
      <c r="G136" s="37"/>
      <c r="H136" s="37"/>
      <c r="I136" s="37"/>
      <c r="J136" s="38"/>
      <c r="K136" s="219" t="s">
        <v>50</v>
      </c>
      <c r="L136" s="220"/>
      <c r="M136" s="220"/>
      <c r="N136" s="37"/>
      <c r="O136" s="37"/>
      <c r="P136" s="37"/>
      <c r="Q136" s="38"/>
    </row>
    <row r="137" spans="2:17" ht="16.5" customHeight="1">
      <c r="B137" s="206" t="s">
        <v>1678</v>
      </c>
      <c r="C137" s="207"/>
      <c r="D137" s="207"/>
      <c r="E137" s="183" t="str">
        <f t="shared" ref="E137:E143" si="7">IF(E67="","",E67)</f>
        <v/>
      </c>
      <c r="F137" s="183"/>
      <c r="G137" s="183"/>
      <c r="H137" s="183"/>
      <c r="I137" s="183"/>
      <c r="J137" s="184"/>
      <c r="K137" s="206" t="s">
        <v>1678</v>
      </c>
      <c r="L137" s="207"/>
      <c r="M137" s="207"/>
      <c r="N137" s="183" t="str">
        <f t="shared" ref="N137:N143" si="8">IF(N67="","",N67)</f>
        <v/>
      </c>
      <c r="O137" s="183"/>
      <c r="P137" s="183"/>
      <c r="Q137" s="184"/>
    </row>
    <row r="138" spans="2:17" ht="16.5" customHeight="1">
      <c r="B138" s="206" t="s">
        <v>1677</v>
      </c>
      <c r="C138" s="207"/>
      <c r="D138" s="207"/>
      <c r="E138" s="183" t="str">
        <f t="shared" si="7"/>
        <v/>
      </c>
      <c r="F138" s="183"/>
      <c r="G138" s="183"/>
      <c r="H138" s="183"/>
      <c r="I138" s="183"/>
      <c r="J138" s="184"/>
      <c r="K138" s="206" t="s">
        <v>1677</v>
      </c>
      <c r="L138" s="207"/>
      <c r="M138" s="207"/>
      <c r="N138" s="183" t="str">
        <f t="shared" si="8"/>
        <v/>
      </c>
      <c r="O138" s="183"/>
      <c r="P138" s="183"/>
      <c r="Q138" s="184"/>
    </row>
    <row r="139" spans="2:17" ht="16.5" customHeight="1">
      <c r="B139" s="206" t="s">
        <v>1679</v>
      </c>
      <c r="C139" s="207"/>
      <c r="D139" s="207"/>
      <c r="E139" s="183" t="str">
        <f t="shared" si="7"/>
        <v/>
      </c>
      <c r="F139" s="183"/>
      <c r="G139" s="183"/>
      <c r="H139" s="183"/>
      <c r="I139" s="183"/>
      <c r="J139" s="184"/>
      <c r="K139" s="206" t="s">
        <v>1679</v>
      </c>
      <c r="L139" s="207"/>
      <c r="M139" s="207"/>
      <c r="N139" s="183" t="str">
        <f t="shared" si="8"/>
        <v/>
      </c>
      <c r="O139" s="183"/>
      <c r="P139" s="183"/>
      <c r="Q139" s="184"/>
    </row>
    <row r="140" spans="2:17" ht="16.5" customHeight="1">
      <c r="B140" s="198"/>
      <c r="C140" s="199"/>
      <c r="D140" s="199"/>
      <c r="E140" s="183" t="str">
        <f t="shared" si="7"/>
        <v/>
      </c>
      <c r="F140" s="183"/>
      <c r="G140" s="183"/>
      <c r="H140" s="183"/>
      <c r="I140" s="183"/>
      <c r="J140" s="184"/>
      <c r="K140" s="198"/>
      <c r="L140" s="199"/>
      <c r="M140" s="199"/>
      <c r="N140" s="183" t="str">
        <f t="shared" si="8"/>
        <v/>
      </c>
      <c r="O140" s="183"/>
      <c r="P140" s="183"/>
      <c r="Q140" s="184"/>
    </row>
    <row r="141" spans="2:17" ht="16.5" customHeight="1">
      <c r="B141" s="198"/>
      <c r="C141" s="199"/>
      <c r="D141" s="199"/>
      <c r="E141" s="183" t="str">
        <f t="shared" si="7"/>
        <v/>
      </c>
      <c r="F141" s="183"/>
      <c r="G141" s="183"/>
      <c r="H141" s="183"/>
      <c r="I141" s="183"/>
      <c r="J141" s="184"/>
      <c r="K141" s="198"/>
      <c r="L141" s="199"/>
      <c r="M141" s="199"/>
      <c r="N141" s="183" t="str">
        <f t="shared" si="8"/>
        <v/>
      </c>
      <c r="O141" s="183"/>
      <c r="P141" s="183"/>
      <c r="Q141" s="184"/>
    </row>
    <row r="142" spans="2:17" ht="16.5" customHeight="1">
      <c r="B142" s="198"/>
      <c r="C142" s="199"/>
      <c r="D142" s="199"/>
      <c r="E142" s="183" t="str">
        <f t="shared" si="7"/>
        <v/>
      </c>
      <c r="F142" s="183"/>
      <c r="G142" s="183"/>
      <c r="H142" s="183"/>
      <c r="I142" s="183"/>
      <c r="J142" s="184"/>
      <c r="K142" s="198"/>
      <c r="L142" s="199"/>
      <c r="M142" s="199"/>
      <c r="N142" s="183" t="str">
        <f t="shared" si="8"/>
        <v/>
      </c>
      <c r="O142" s="183"/>
      <c r="P142" s="183"/>
      <c r="Q142" s="184"/>
    </row>
    <row r="143" spans="2:17" ht="16.5" customHeight="1">
      <c r="B143" s="206" t="s">
        <v>1680</v>
      </c>
      <c r="C143" s="207"/>
      <c r="D143" s="207"/>
      <c r="E143" s="183" t="str">
        <f t="shared" si="7"/>
        <v>00500</v>
      </c>
      <c r="F143" s="183"/>
      <c r="G143" s="183"/>
      <c r="H143" s="183"/>
      <c r="I143" s="183"/>
      <c r="J143" s="184"/>
      <c r="K143" s="206" t="s">
        <v>1680</v>
      </c>
      <c r="L143" s="207"/>
      <c r="M143" s="207"/>
      <c r="N143" s="183" t="str">
        <f t="shared" si="8"/>
        <v/>
      </c>
      <c r="O143" s="183"/>
      <c r="P143" s="183"/>
      <c r="Q143" s="184"/>
    </row>
    <row r="144" spans="2:17" ht="16.5" customHeight="1">
      <c r="B144" s="206" t="s">
        <v>1681</v>
      </c>
      <c r="C144" s="207"/>
      <c r="D144" s="207"/>
      <c r="E144" s="185" t="s">
        <v>1674</v>
      </c>
      <c r="F144" s="185"/>
      <c r="G144" s="185"/>
      <c r="H144" s="185"/>
      <c r="I144" s="185"/>
      <c r="J144" s="186"/>
      <c r="K144" s="206" t="s">
        <v>1681</v>
      </c>
      <c r="L144" s="207"/>
      <c r="M144" s="207"/>
      <c r="N144" s="183" t="s">
        <v>1674</v>
      </c>
      <c r="O144" s="183"/>
      <c r="P144" s="183"/>
      <c r="Q144" s="184"/>
    </row>
    <row r="145" spans="2:17" ht="16.5" customHeight="1" thickBot="1">
      <c r="B145" s="187" t="s">
        <v>1682</v>
      </c>
      <c r="C145" s="188"/>
      <c r="D145" s="188"/>
      <c r="E145" s="189" t="str">
        <f>IF(E75="","",E75)</f>
        <v/>
      </c>
      <c r="F145" s="189"/>
      <c r="G145" s="189"/>
      <c r="H145" s="189"/>
      <c r="I145" s="189"/>
      <c r="J145" s="190"/>
      <c r="K145" s="187" t="s">
        <v>1682</v>
      </c>
      <c r="L145" s="188"/>
      <c r="M145" s="188"/>
      <c r="N145" s="189" t="str">
        <f>IF(N75="","",N75)</f>
        <v/>
      </c>
      <c r="O145" s="189"/>
      <c r="P145" s="189"/>
      <c r="Q145" s="190"/>
    </row>
    <row r="146" spans="2:17" ht="16.5" customHeight="1">
      <c r="B146" s="126"/>
      <c r="C146" s="126"/>
      <c r="D146" s="126"/>
      <c r="E146" s="103"/>
      <c r="F146" s="103"/>
      <c r="G146" s="103"/>
      <c r="H146" s="103"/>
      <c r="I146" s="103"/>
      <c r="J146" s="103"/>
      <c r="K146" s="126"/>
      <c r="L146" s="126"/>
      <c r="M146" s="126"/>
      <c r="N146" s="103"/>
      <c r="O146" s="103"/>
      <c r="P146" s="103"/>
      <c r="Q146" s="103"/>
    </row>
    <row r="147" spans="2:17" ht="16.5" customHeight="1" thickBot="1">
      <c r="K147" s="35"/>
    </row>
    <row r="148" spans="2:17" ht="16.5" customHeight="1">
      <c r="B148" s="191" t="s">
        <v>17</v>
      </c>
      <c r="C148" s="192"/>
      <c r="D148" s="191"/>
      <c r="E148" s="197"/>
      <c r="F148" s="197"/>
      <c r="G148" s="197"/>
      <c r="H148" s="197"/>
      <c r="I148" s="192"/>
      <c r="J148" s="197"/>
      <c r="K148" s="197"/>
      <c r="L148" s="197"/>
      <c r="M148" s="192"/>
      <c r="N148" s="56"/>
      <c r="O148" s="55"/>
      <c r="P148" s="131"/>
      <c r="Q148" s="113"/>
    </row>
    <row r="149" spans="2:17" ht="16.5" customHeight="1">
      <c r="B149" s="193"/>
      <c r="C149" s="194"/>
      <c r="D149" s="198" t="s">
        <v>1</v>
      </c>
      <c r="E149" s="199"/>
      <c r="F149" s="199"/>
      <c r="G149" s="199"/>
      <c r="H149" s="199"/>
      <c r="I149" s="200"/>
      <c r="J149" s="199" t="s">
        <v>2</v>
      </c>
      <c r="K149" s="199"/>
      <c r="L149" s="199"/>
      <c r="M149" s="200"/>
      <c r="N149" s="107" t="s">
        <v>12</v>
      </c>
      <c r="O149" s="106" t="s">
        <v>13</v>
      </c>
      <c r="P149" s="59" t="s">
        <v>3</v>
      </c>
      <c r="Q149" s="107" t="s">
        <v>27</v>
      </c>
    </row>
    <row r="150" spans="2:17" ht="16.5" customHeight="1">
      <c r="B150" s="193"/>
      <c r="C150" s="194"/>
      <c r="D150" s="198" t="s">
        <v>18</v>
      </c>
      <c r="E150" s="199"/>
      <c r="F150" s="199"/>
      <c r="G150" s="199"/>
      <c r="H150" s="199"/>
      <c r="I150" s="200"/>
      <c r="J150" s="199" t="s">
        <v>14</v>
      </c>
      <c r="K150" s="199"/>
      <c r="L150" s="199"/>
      <c r="M150" s="200"/>
      <c r="N150" s="107" t="s">
        <v>15</v>
      </c>
      <c r="O150" s="106"/>
      <c r="P150" s="59" t="s">
        <v>16</v>
      </c>
      <c r="Q150" s="107" t="s">
        <v>28</v>
      </c>
    </row>
    <row r="151" spans="2:17" ht="16.5" customHeight="1" thickBot="1">
      <c r="B151" s="195"/>
      <c r="C151" s="196"/>
      <c r="D151" s="201"/>
      <c r="E151" s="202"/>
      <c r="F151" s="202"/>
      <c r="G151" s="202"/>
      <c r="H151" s="202"/>
      <c r="I151" s="203"/>
      <c r="J151" s="204"/>
      <c r="K151" s="204"/>
      <c r="L151" s="204"/>
      <c r="M151" s="205"/>
      <c r="N151" s="58"/>
      <c r="O151" s="57"/>
      <c r="P151" s="60" t="s">
        <v>1675</v>
      </c>
      <c r="Q151" s="108"/>
    </row>
    <row r="152" spans="2:17" ht="16.5" customHeight="1">
      <c r="B152" s="214">
        <v>26</v>
      </c>
      <c r="C152" s="215"/>
      <c r="D152" s="127"/>
      <c r="E152" s="128"/>
      <c r="F152" s="128"/>
      <c r="G152" s="128"/>
      <c r="H152" s="128"/>
      <c r="I152" s="129"/>
      <c r="J152" s="216"/>
      <c r="K152" s="217"/>
      <c r="L152" s="217"/>
      <c r="M152" s="218"/>
      <c r="N152" s="45"/>
      <c r="O152" s="45"/>
      <c r="P152" s="120"/>
      <c r="Q152" s="122" t="str">
        <f>IF(AND(O152="",P152=""),"",O152*P152)</f>
        <v/>
      </c>
    </row>
    <row r="153" spans="2:17" ht="16.5" customHeight="1">
      <c r="B153" s="162">
        <v>27</v>
      </c>
      <c r="C153" s="163"/>
      <c r="D153" s="162"/>
      <c r="E153" s="164"/>
      <c r="F153" s="164"/>
      <c r="G153" s="164"/>
      <c r="H153" s="164"/>
      <c r="I153" s="163"/>
      <c r="J153" s="165"/>
      <c r="K153" s="166"/>
      <c r="L153" s="166"/>
      <c r="M153" s="167"/>
      <c r="N153" s="46"/>
      <c r="O153" s="46"/>
      <c r="P153" s="121"/>
      <c r="Q153" s="122" t="str">
        <f t="shared" ref="Q153:Q176" si="9">IF(AND(O153="",P153=""),"",O153*P153)</f>
        <v/>
      </c>
    </row>
    <row r="154" spans="2:17" ht="16.5" customHeight="1">
      <c r="B154" s="162">
        <v>28</v>
      </c>
      <c r="C154" s="163"/>
      <c r="D154" s="162"/>
      <c r="E154" s="164"/>
      <c r="F154" s="164"/>
      <c r="G154" s="164"/>
      <c r="H154" s="164"/>
      <c r="I154" s="163"/>
      <c r="J154" s="165"/>
      <c r="K154" s="166"/>
      <c r="L154" s="166"/>
      <c r="M154" s="167"/>
      <c r="N154" s="46"/>
      <c r="O154" s="46"/>
      <c r="P154" s="121"/>
      <c r="Q154" s="122" t="str">
        <f t="shared" si="9"/>
        <v/>
      </c>
    </row>
    <row r="155" spans="2:17" ht="16.5" customHeight="1">
      <c r="B155" s="162">
        <v>29</v>
      </c>
      <c r="C155" s="163"/>
      <c r="D155" s="162"/>
      <c r="E155" s="164"/>
      <c r="F155" s="164"/>
      <c r="G155" s="164"/>
      <c r="H155" s="164"/>
      <c r="I155" s="163"/>
      <c r="J155" s="165"/>
      <c r="K155" s="166"/>
      <c r="L155" s="166"/>
      <c r="M155" s="167"/>
      <c r="N155" s="46"/>
      <c r="O155" s="46"/>
      <c r="P155" s="121"/>
      <c r="Q155" s="122" t="str">
        <f t="shared" si="9"/>
        <v/>
      </c>
    </row>
    <row r="156" spans="2:17" ht="16.5" customHeight="1">
      <c r="B156" s="162">
        <v>30</v>
      </c>
      <c r="C156" s="163"/>
      <c r="D156" s="162"/>
      <c r="E156" s="164"/>
      <c r="F156" s="164"/>
      <c r="G156" s="164"/>
      <c r="H156" s="164"/>
      <c r="I156" s="163"/>
      <c r="J156" s="165"/>
      <c r="K156" s="166"/>
      <c r="L156" s="166"/>
      <c r="M156" s="167"/>
      <c r="N156" s="46"/>
      <c r="O156" s="46"/>
      <c r="P156" s="121"/>
      <c r="Q156" s="122" t="str">
        <f t="shared" si="9"/>
        <v/>
      </c>
    </row>
    <row r="157" spans="2:17" ht="16.5" customHeight="1">
      <c r="B157" s="162">
        <v>31</v>
      </c>
      <c r="C157" s="163"/>
      <c r="D157" s="162"/>
      <c r="E157" s="164"/>
      <c r="F157" s="164"/>
      <c r="G157" s="164"/>
      <c r="H157" s="164"/>
      <c r="I157" s="163"/>
      <c r="J157" s="165"/>
      <c r="K157" s="166"/>
      <c r="L157" s="166"/>
      <c r="M157" s="167"/>
      <c r="N157" s="46"/>
      <c r="O157" s="46"/>
      <c r="P157" s="121"/>
      <c r="Q157" s="122" t="str">
        <f t="shared" si="9"/>
        <v/>
      </c>
    </row>
    <row r="158" spans="2:17" ht="16.5" customHeight="1">
      <c r="B158" s="162">
        <v>32</v>
      </c>
      <c r="C158" s="163"/>
      <c r="D158" s="162"/>
      <c r="E158" s="164"/>
      <c r="F158" s="164"/>
      <c r="G158" s="164"/>
      <c r="H158" s="164"/>
      <c r="I158" s="163"/>
      <c r="J158" s="165"/>
      <c r="K158" s="166"/>
      <c r="L158" s="166"/>
      <c r="M158" s="167"/>
      <c r="N158" s="46"/>
      <c r="O158" s="46"/>
      <c r="P158" s="121"/>
      <c r="Q158" s="122" t="str">
        <f t="shared" si="9"/>
        <v/>
      </c>
    </row>
    <row r="159" spans="2:17" ht="16.5" customHeight="1">
      <c r="B159" s="162">
        <v>33</v>
      </c>
      <c r="C159" s="163"/>
      <c r="D159" s="162"/>
      <c r="E159" s="164"/>
      <c r="F159" s="164"/>
      <c r="G159" s="164"/>
      <c r="H159" s="164"/>
      <c r="I159" s="163"/>
      <c r="J159" s="165"/>
      <c r="K159" s="166"/>
      <c r="L159" s="166"/>
      <c r="M159" s="167"/>
      <c r="N159" s="46"/>
      <c r="O159" s="46"/>
      <c r="P159" s="121"/>
      <c r="Q159" s="122" t="str">
        <f t="shared" si="9"/>
        <v/>
      </c>
    </row>
    <row r="160" spans="2:17" ht="16.5" customHeight="1">
      <c r="B160" s="162">
        <v>34</v>
      </c>
      <c r="C160" s="163"/>
      <c r="D160" s="162"/>
      <c r="E160" s="164"/>
      <c r="F160" s="164"/>
      <c r="G160" s="164"/>
      <c r="H160" s="164"/>
      <c r="I160" s="163"/>
      <c r="J160" s="165"/>
      <c r="K160" s="166"/>
      <c r="L160" s="166"/>
      <c r="M160" s="167"/>
      <c r="N160" s="46"/>
      <c r="O160" s="46"/>
      <c r="P160" s="121"/>
      <c r="Q160" s="122" t="str">
        <f t="shared" si="9"/>
        <v/>
      </c>
    </row>
    <row r="161" spans="2:17" ht="16.5" customHeight="1">
      <c r="B161" s="162">
        <v>35</v>
      </c>
      <c r="C161" s="163"/>
      <c r="D161" s="162"/>
      <c r="E161" s="164"/>
      <c r="F161" s="164"/>
      <c r="G161" s="164"/>
      <c r="H161" s="164"/>
      <c r="I161" s="163"/>
      <c r="J161" s="165"/>
      <c r="K161" s="166"/>
      <c r="L161" s="166"/>
      <c r="M161" s="167"/>
      <c r="N161" s="46"/>
      <c r="O161" s="46"/>
      <c r="P161" s="121"/>
      <c r="Q161" s="122" t="str">
        <f t="shared" si="9"/>
        <v/>
      </c>
    </row>
    <row r="162" spans="2:17" ht="16.5" customHeight="1">
      <c r="B162" s="162">
        <v>36</v>
      </c>
      <c r="C162" s="163"/>
      <c r="D162" s="162"/>
      <c r="E162" s="164"/>
      <c r="F162" s="164"/>
      <c r="G162" s="164"/>
      <c r="H162" s="164"/>
      <c r="I162" s="163"/>
      <c r="J162" s="165"/>
      <c r="K162" s="166"/>
      <c r="L162" s="166"/>
      <c r="M162" s="167"/>
      <c r="N162" s="46"/>
      <c r="O162" s="46"/>
      <c r="P162" s="121"/>
      <c r="Q162" s="122" t="str">
        <f t="shared" si="9"/>
        <v/>
      </c>
    </row>
    <row r="163" spans="2:17" ht="16.5" customHeight="1">
      <c r="B163" s="162">
        <v>37</v>
      </c>
      <c r="C163" s="163"/>
      <c r="D163" s="162"/>
      <c r="E163" s="164"/>
      <c r="F163" s="164"/>
      <c r="G163" s="164"/>
      <c r="H163" s="164"/>
      <c r="I163" s="163"/>
      <c r="J163" s="165"/>
      <c r="K163" s="166"/>
      <c r="L163" s="166"/>
      <c r="M163" s="167"/>
      <c r="N163" s="46"/>
      <c r="O163" s="46"/>
      <c r="P163" s="121"/>
      <c r="Q163" s="122" t="str">
        <f t="shared" si="9"/>
        <v/>
      </c>
    </row>
    <row r="164" spans="2:17" ht="16.5" customHeight="1">
      <c r="B164" s="162">
        <v>38</v>
      </c>
      <c r="C164" s="163"/>
      <c r="D164" s="162"/>
      <c r="E164" s="164"/>
      <c r="F164" s="164"/>
      <c r="G164" s="164"/>
      <c r="H164" s="164"/>
      <c r="I164" s="163"/>
      <c r="J164" s="165"/>
      <c r="K164" s="166"/>
      <c r="L164" s="166"/>
      <c r="M164" s="167"/>
      <c r="N164" s="46"/>
      <c r="O164" s="46"/>
      <c r="P164" s="121"/>
      <c r="Q164" s="122" t="str">
        <f t="shared" si="9"/>
        <v/>
      </c>
    </row>
    <row r="165" spans="2:17" ht="16.5" customHeight="1">
      <c r="B165" s="162">
        <v>39</v>
      </c>
      <c r="C165" s="163"/>
      <c r="D165" s="162"/>
      <c r="E165" s="164"/>
      <c r="F165" s="164"/>
      <c r="G165" s="164"/>
      <c r="H165" s="164"/>
      <c r="I165" s="163"/>
      <c r="J165" s="165"/>
      <c r="K165" s="166"/>
      <c r="L165" s="166"/>
      <c r="M165" s="167"/>
      <c r="N165" s="46"/>
      <c r="O165" s="46"/>
      <c r="P165" s="121"/>
      <c r="Q165" s="122" t="str">
        <f t="shared" si="9"/>
        <v/>
      </c>
    </row>
    <row r="166" spans="2:17" ht="16.5" customHeight="1">
      <c r="B166" s="162">
        <v>40</v>
      </c>
      <c r="C166" s="163"/>
      <c r="D166" s="162"/>
      <c r="E166" s="164"/>
      <c r="F166" s="164"/>
      <c r="G166" s="164"/>
      <c r="H166" s="164"/>
      <c r="I166" s="163"/>
      <c r="J166" s="165"/>
      <c r="K166" s="166"/>
      <c r="L166" s="166"/>
      <c r="M166" s="167"/>
      <c r="N166" s="46"/>
      <c r="O166" s="46"/>
      <c r="P166" s="121"/>
      <c r="Q166" s="122" t="str">
        <f t="shared" si="9"/>
        <v/>
      </c>
    </row>
    <row r="167" spans="2:17" ht="16.5" customHeight="1">
      <c r="B167" s="162">
        <v>41</v>
      </c>
      <c r="C167" s="163"/>
      <c r="D167" s="162"/>
      <c r="E167" s="164"/>
      <c r="F167" s="164"/>
      <c r="G167" s="164"/>
      <c r="H167" s="164"/>
      <c r="I167" s="163"/>
      <c r="J167" s="165"/>
      <c r="K167" s="166"/>
      <c r="L167" s="166"/>
      <c r="M167" s="167"/>
      <c r="N167" s="46"/>
      <c r="O167" s="46"/>
      <c r="P167" s="121"/>
      <c r="Q167" s="122" t="str">
        <f t="shared" si="9"/>
        <v/>
      </c>
    </row>
    <row r="168" spans="2:17" ht="16.5" customHeight="1">
      <c r="B168" s="162">
        <v>42</v>
      </c>
      <c r="C168" s="163"/>
      <c r="D168" s="162"/>
      <c r="E168" s="164"/>
      <c r="F168" s="164"/>
      <c r="G168" s="164"/>
      <c r="H168" s="164"/>
      <c r="I168" s="163"/>
      <c r="J168" s="180"/>
      <c r="K168" s="181"/>
      <c r="L168" s="181"/>
      <c r="M168" s="182"/>
      <c r="N168" s="46"/>
      <c r="O168" s="46"/>
      <c r="P168" s="121"/>
      <c r="Q168" s="122" t="str">
        <f t="shared" si="9"/>
        <v/>
      </c>
    </row>
    <row r="169" spans="2:17" ht="16.5" customHeight="1">
      <c r="B169" s="162">
        <v>43</v>
      </c>
      <c r="C169" s="163"/>
      <c r="D169" s="162"/>
      <c r="E169" s="164"/>
      <c r="F169" s="164"/>
      <c r="G169" s="164"/>
      <c r="H169" s="164"/>
      <c r="I169" s="163"/>
      <c r="J169" s="165"/>
      <c r="K169" s="166"/>
      <c r="L169" s="166"/>
      <c r="M169" s="167"/>
      <c r="N169" s="46"/>
      <c r="O169" s="46"/>
      <c r="P169" s="121"/>
      <c r="Q169" s="122" t="str">
        <f t="shared" si="9"/>
        <v/>
      </c>
    </row>
    <row r="170" spans="2:17" ht="16.5" customHeight="1">
      <c r="B170" s="162">
        <v>44</v>
      </c>
      <c r="C170" s="163"/>
      <c r="D170" s="162"/>
      <c r="E170" s="164"/>
      <c r="F170" s="164"/>
      <c r="G170" s="164"/>
      <c r="H170" s="164"/>
      <c r="I170" s="163"/>
      <c r="J170" s="165"/>
      <c r="K170" s="166"/>
      <c r="L170" s="166"/>
      <c r="M170" s="167"/>
      <c r="N170" s="46"/>
      <c r="O170" s="46"/>
      <c r="P170" s="121"/>
      <c r="Q170" s="122" t="str">
        <f t="shared" si="9"/>
        <v/>
      </c>
    </row>
    <row r="171" spans="2:17" ht="16.5" customHeight="1">
      <c r="B171" s="162">
        <v>45</v>
      </c>
      <c r="C171" s="163"/>
      <c r="D171" s="162"/>
      <c r="E171" s="164"/>
      <c r="F171" s="164"/>
      <c r="G171" s="164"/>
      <c r="H171" s="164"/>
      <c r="I171" s="163"/>
      <c r="J171" s="165"/>
      <c r="K171" s="166"/>
      <c r="L171" s="166"/>
      <c r="M171" s="167"/>
      <c r="N171" s="46"/>
      <c r="O171" s="46"/>
      <c r="P171" s="121"/>
      <c r="Q171" s="122" t="str">
        <f t="shared" si="9"/>
        <v/>
      </c>
    </row>
    <row r="172" spans="2:17" ht="16.5" customHeight="1">
      <c r="B172" s="162">
        <v>46</v>
      </c>
      <c r="C172" s="163"/>
      <c r="D172" s="162"/>
      <c r="E172" s="164"/>
      <c r="F172" s="164"/>
      <c r="G172" s="164"/>
      <c r="H172" s="164"/>
      <c r="I172" s="163"/>
      <c r="J172" s="165"/>
      <c r="K172" s="166"/>
      <c r="L172" s="166"/>
      <c r="M172" s="167"/>
      <c r="N172" s="46"/>
      <c r="O172" s="46"/>
      <c r="P172" s="121"/>
      <c r="Q172" s="122" t="str">
        <f t="shared" si="9"/>
        <v/>
      </c>
    </row>
    <row r="173" spans="2:17" ht="16.5" customHeight="1">
      <c r="B173" s="162">
        <v>47</v>
      </c>
      <c r="C173" s="163"/>
      <c r="D173" s="162"/>
      <c r="E173" s="164"/>
      <c r="F173" s="164"/>
      <c r="G173" s="164"/>
      <c r="H173" s="164"/>
      <c r="I173" s="163"/>
      <c r="J173" s="165"/>
      <c r="K173" s="166"/>
      <c r="L173" s="166"/>
      <c r="M173" s="167"/>
      <c r="N173" s="46"/>
      <c r="O173" s="46"/>
      <c r="P173" s="121"/>
      <c r="Q173" s="122" t="str">
        <f t="shared" si="9"/>
        <v/>
      </c>
    </row>
    <row r="174" spans="2:17" ht="16.5" customHeight="1">
      <c r="B174" s="162">
        <v>48</v>
      </c>
      <c r="C174" s="163"/>
      <c r="D174" s="162"/>
      <c r="E174" s="164"/>
      <c r="F174" s="164"/>
      <c r="G174" s="164"/>
      <c r="H174" s="164"/>
      <c r="I174" s="163"/>
      <c r="J174" s="165"/>
      <c r="K174" s="166"/>
      <c r="L174" s="166"/>
      <c r="M174" s="167"/>
      <c r="N174" s="46"/>
      <c r="O174" s="46"/>
      <c r="P174" s="121"/>
      <c r="Q174" s="122" t="str">
        <f t="shared" si="9"/>
        <v/>
      </c>
    </row>
    <row r="175" spans="2:17" ht="16.5" customHeight="1">
      <c r="B175" s="162">
        <v>49</v>
      </c>
      <c r="C175" s="163"/>
      <c r="D175" s="162"/>
      <c r="E175" s="164"/>
      <c r="F175" s="164"/>
      <c r="G175" s="164"/>
      <c r="H175" s="164"/>
      <c r="I175" s="163"/>
      <c r="J175" s="165"/>
      <c r="K175" s="166"/>
      <c r="L175" s="166"/>
      <c r="M175" s="167"/>
      <c r="N175" s="46"/>
      <c r="O175" s="46"/>
      <c r="P175" s="121"/>
      <c r="Q175" s="122" t="str">
        <f t="shared" si="9"/>
        <v/>
      </c>
    </row>
    <row r="176" spans="2:17" ht="16.5" customHeight="1" thickBot="1">
      <c r="B176" s="168">
        <v>50</v>
      </c>
      <c r="C176" s="169"/>
      <c r="D176" s="168"/>
      <c r="E176" s="170"/>
      <c r="F176" s="170"/>
      <c r="G176" s="170"/>
      <c r="H176" s="170"/>
      <c r="I176" s="169"/>
      <c r="J176" s="171"/>
      <c r="K176" s="172"/>
      <c r="L176" s="172"/>
      <c r="M176" s="173"/>
      <c r="N176" s="46"/>
      <c r="O176" s="46"/>
      <c r="P176" s="121"/>
      <c r="Q176" s="122" t="str">
        <f t="shared" si="9"/>
        <v/>
      </c>
    </row>
    <row r="177" spans="2:18" ht="16.5" customHeight="1" thickBot="1">
      <c r="B177" s="174"/>
      <c r="C177" s="175"/>
      <c r="D177" s="174"/>
      <c r="E177" s="176"/>
      <c r="F177" s="176"/>
      <c r="G177" s="176"/>
      <c r="H177" s="176"/>
      <c r="I177" s="175"/>
      <c r="J177" s="177"/>
      <c r="K177" s="178"/>
      <c r="L177" s="178"/>
      <c r="M177" s="179"/>
      <c r="N177" s="48"/>
      <c r="O177" s="132" t="str">
        <f>O107</f>
        <v>FOB</v>
      </c>
      <c r="P177" s="133" t="s">
        <v>51</v>
      </c>
      <c r="Q177" s="134">
        <f>SUM(Q152:Q176)</f>
        <v>0</v>
      </c>
    </row>
    <row r="178" spans="2:18" ht="20.100000000000001" customHeight="1">
      <c r="O178" s="160"/>
      <c r="P178" s="160"/>
      <c r="Q178" s="135"/>
    </row>
    <row r="179" spans="2:18" ht="16.5" customHeight="1">
      <c r="E179" s="49"/>
      <c r="G179" s="49"/>
    </row>
    <row r="180" spans="2:18" ht="16.5" customHeight="1">
      <c r="E180" s="49"/>
      <c r="G180" s="49"/>
      <c r="H180" s="17" t="s">
        <v>4</v>
      </c>
      <c r="I180" s="49"/>
      <c r="J180" s="49"/>
      <c r="L180" s="49"/>
    </row>
    <row r="181" spans="2:18" ht="16.5" customHeight="1">
      <c r="E181" s="49"/>
      <c r="G181" s="49"/>
      <c r="H181" s="17" t="s">
        <v>5</v>
      </c>
      <c r="I181" s="49"/>
      <c r="J181" s="49"/>
      <c r="L181" s="49"/>
    </row>
    <row r="182" spans="2:18" ht="16.5" customHeight="1">
      <c r="E182" s="49"/>
      <c r="G182" s="49"/>
      <c r="H182" s="50" t="s">
        <v>6</v>
      </c>
      <c r="I182" s="49"/>
      <c r="J182" s="49"/>
      <c r="L182" s="49"/>
    </row>
    <row r="183" spans="2:18" ht="16.5" customHeight="1" thickBot="1">
      <c r="E183" s="49"/>
      <c r="G183" s="49"/>
      <c r="H183" s="41"/>
      <c r="I183" s="40"/>
      <c r="J183" s="40"/>
      <c r="K183" s="41"/>
      <c r="L183" s="40"/>
      <c r="M183" s="41"/>
      <c r="N183" s="41"/>
      <c r="O183" s="41"/>
      <c r="P183" s="41"/>
    </row>
    <row r="184" spans="2:18" ht="16.5" customHeight="1">
      <c r="E184" s="49"/>
      <c r="G184" s="49"/>
      <c r="I184" s="49"/>
      <c r="J184" s="49"/>
      <c r="L184" s="49"/>
    </row>
    <row r="185" spans="2:18" ht="16.5" customHeight="1">
      <c r="E185" s="49"/>
      <c r="G185" s="49"/>
      <c r="I185" s="49"/>
      <c r="J185" s="49"/>
      <c r="L185" s="49"/>
    </row>
    <row r="186" spans="2:18" ht="16.5" customHeight="1"/>
    <row r="187" spans="2:18" ht="16.5" customHeight="1">
      <c r="O187" s="31"/>
      <c r="P187" s="31" t="s">
        <v>26</v>
      </c>
      <c r="Q187" s="34" t="s">
        <v>1693</v>
      </c>
    </row>
    <row r="188" spans="2:18" ht="16.5" customHeight="1">
      <c r="B188" s="208" t="s">
        <v>10</v>
      </c>
      <c r="C188" s="208"/>
      <c r="D188" s="208"/>
      <c r="E188" s="208"/>
      <c r="F188" s="208"/>
      <c r="G188" s="208"/>
      <c r="H188" s="208"/>
      <c r="I188" s="208"/>
      <c r="J188" s="208"/>
      <c r="K188" s="208"/>
      <c r="L188" s="208"/>
      <c r="M188" s="208"/>
      <c r="N188" s="208"/>
      <c r="O188" s="208"/>
      <c r="P188" s="208"/>
      <c r="Q188" s="208"/>
    </row>
    <row r="189" spans="2:18" ht="16.5" customHeight="1">
      <c r="B189" s="104"/>
      <c r="C189" s="104"/>
      <c r="D189" s="104"/>
      <c r="E189" s="104"/>
      <c r="F189" s="104"/>
      <c r="G189" s="104"/>
      <c r="H189" s="104"/>
      <c r="I189" s="104"/>
      <c r="J189" s="104"/>
      <c r="K189" s="104"/>
      <c r="L189" s="104"/>
      <c r="M189" s="104"/>
      <c r="N189" s="104"/>
      <c r="O189" s="104"/>
      <c r="P189" s="104"/>
      <c r="Q189" s="104"/>
    </row>
    <row r="190" spans="2:18" ht="16.5" customHeight="1" thickBot="1">
      <c r="P190" s="31" t="s">
        <v>11</v>
      </c>
      <c r="Q190" s="105">
        <f>Q120</f>
        <v>44166</v>
      </c>
    </row>
    <row r="191" spans="2:18" ht="16.5" customHeight="1">
      <c r="B191" s="209" t="s">
        <v>1690</v>
      </c>
      <c r="C191" s="210"/>
      <c r="D191" s="210"/>
      <c r="E191" s="210"/>
      <c r="F191" s="210"/>
      <c r="G191" s="210"/>
      <c r="H191" s="210"/>
      <c r="I191" s="210"/>
      <c r="J191" s="211"/>
      <c r="K191" s="36"/>
      <c r="L191" s="37"/>
      <c r="M191" s="37"/>
      <c r="N191" s="37"/>
      <c r="O191" s="44"/>
      <c r="P191" s="37"/>
      <c r="Q191" s="38"/>
      <c r="R191" s="105"/>
    </row>
    <row r="192" spans="2:18" ht="16.5" customHeight="1">
      <c r="B192" s="137"/>
      <c r="C192" s="138"/>
      <c r="D192" s="138"/>
      <c r="E192" s="138"/>
      <c r="F192" s="138"/>
      <c r="G192" s="138"/>
      <c r="H192" s="138"/>
      <c r="I192" s="138"/>
      <c r="J192" s="139"/>
      <c r="K192" s="140"/>
      <c r="L192" s="25"/>
      <c r="M192" s="25"/>
      <c r="N192" s="25"/>
      <c r="O192" s="141"/>
      <c r="P192" s="25"/>
      <c r="Q192" s="142"/>
      <c r="R192" s="105"/>
    </row>
    <row r="193" spans="2:18" ht="16.5" customHeight="1">
      <c r="B193" s="137" t="s">
        <v>1689</v>
      </c>
      <c r="C193" s="138"/>
      <c r="D193" s="138"/>
      <c r="E193" s="138"/>
      <c r="F193" s="138"/>
      <c r="G193" s="138"/>
      <c r="H193" s="138"/>
      <c r="I193" s="138"/>
      <c r="J193" s="139"/>
      <c r="K193" s="140"/>
      <c r="L193" s="25"/>
      <c r="M193" s="25"/>
      <c r="N193" s="25"/>
      <c r="O193" s="141"/>
      <c r="P193" s="25"/>
      <c r="Q193" s="142"/>
      <c r="R193" s="105"/>
    </row>
    <row r="194" spans="2:18" ht="16.5" customHeight="1">
      <c r="B194" s="137"/>
      <c r="C194" s="138"/>
      <c r="D194" s="138"/>
      <c r="E194" s="138"/>
      <c r="F194" s="138"/>
      <c r="G194" s="138"/>
      <c r="H194" s="138"/>
      <c r="I194" s="138"/>
      <c r="J194" s="139"/>
      <c r="K194" s="140"/>
      <c r="L194" s="25"/>
      <c r="M194" s="25"/>
      <c r="N194" s="25"/>
      <c r="O194" s="141"/>
      <c r="P194" s="25"/>
      <c r="Q194" s="142"/>
      <c r="R194" s="105"/>
    </row>
    <row r="195" spans="2:18" ht="16.5" customHeight="1" thickBot="1">
      <c r="B195" s="137" t="s">
        <v>1688</v>
      </c>
      <c r="C195" s="138"/>
      <c r="D195" s="138"/>
      <c r="E195" s="138"/>
      <c r="F195" s="138"/>
      <c r="G195" s="138"/>
      <c r="H195" s="138"/>
      <c r="I195" s="138"/>
      <c r="J195" s="139"/>
      <c r="K195" s="39"/>
      <c r="L195" s="41"/>
      <c r="M195" s="41"/>
      <c r="N195" s="189"/>
      <c r="O195" s="189"/>
      <c r="P195" s="189"/>
      <c r="Q195" s="190"/>
    </row>
    <row r="196" spans="2:18" ht="16.5" customHeight="1">
      <c r="B196" s="219" t="s">
        <v>49</v>
      </c>
      <c r="C196" s="220"/>
      <c r="D196" s="220"/>
      <c r="E196" s="37"/>
      <c r="F196" s="37"/>
      <c r="G196" s="37"/>
      <c r="H196" s="37"/>
      <c r="I196" s="37"/>
      <c r="J196" s="38"/>
      <c r="K196" s="220" t="s">
        <v>0</v>
      </c>
      <c r="L196" s="220"/>
      <c r="M196" s="220"/>
      <c r="N196" s="37"/>
      <c r="O196" s="42"/>
      <c r="P196" s="37"/>
      <c r="Q196" s="43"/>
    </row>
    <row r="197" spans="2:18" ht="16.5" customHeight="1">
      <c r="B197" s="206" t="s">
        <v>1678</v>
      </c>
      <c r="C197" s="207"/>
      <c r="D197" s="207"/>
      <c r="E197" s="183" t="str">
        <f t="shared" ref="E197:E203" si="10">IF(E57="","",E57)</f>
        <v/>
      </c>
      <c r="F197" s="183"/>
      <c r="G197" s="183"/>
      <c r="H197" s="183"/>
      <c r="I197" s="183"/>
      <c r="J197" s="184"/>
      <c r="K197" s="206" t="s">
        <v>1678</v>
      </c>
      <c r="L197" s="207"/>
      <c r="M197" s="207"/>
      <c r="N197" s="183" t="str">
        <f t="shared" ref="N197:N203" si="11">IF(N57="","",N57)</f>
        <v/>
      </c>
      <c r="O197" s="183"/>
      <c r="P197" s="183"/>
      <c r="Q197" s="184"/>
    </row>
    <row r="198" spans="2:18" ht="16.5" customHeight="1">
      <c r="B198" s="206" t="s">
        <v>1677</v>
      </c>
      <c r="C198" s="207"/>
      <c r="D198" s="207"/>
      <c r="E198" s="183" t="str">
        <f t="shared" si="10"/>
        <v/>
      </c>
      <c r="F198" s="183"/>
      <c r="G198" s="183"/>
      <c r="H198" s="183"/>
      <c r="I198" s="183"/>
      <c r="J198" s="184"/>
      <c r="K198" s="206" t="s">
        <v>1677</v>
      </c>
      <c r="L198" s="207"/>
      <c r="M198" s="207"/>
      <c r="N198" s="183" t="str">
        <f t="shared" si="11"/>
        <v/>
      </c>
      <c r="O198" s="183"/>
      <c r="P198" s="183"/>
      <c r="Q198" s="184"/>
    </row>
    <row r="199" spans="2:18" ht="16.5" customHeight="1">
      <c r="B199" s="206" t="s">
        <v>1679</v>
      </c>
      <c r="C199" s="207"/>
      <c r="D199" s="207"/>
      <c r="E199" s="183" t="str">
        <f t="shared" si="10"/>
        <v/>
      </c>
      <c r="F199" s="183"/>
      <c r="G199" s="183"/>
      <c r="H199" s="183"/>
      <c r="I199" s="183"/>
      <c r="J199" s="184"/>
      <c r="K199" s="206" t="s">
        <v>1679</v>
      </c>
      <c r="L199" s="207"/>
      <c r="M199" s="207"/>
      <c r="N199" s="183" t="str">
        <f t="shared" si="11"/>
        <v/>
      </c>
      <c r="O199" s="183"/>
      <c r="P199" s="183"/>
      <c r="Q199" s="184"/>
    </row>
    <row r="200" spans="2:18" ht="16.5" customHeight="1">
      <c r="B200" s="198"/>
      <c r="C200" s="199"/>
      <c r="D200" s="199"/>
      <c r="E200" s="183" t="str">
        <f t="shared" si="10"/>
        <v/>
      </c>
      <c r="F200" s="183"/>
      <c r="G200" s="183"/>
      <c r="H200" s="183"/>
      <c r="I200" s="183"/>
      <c r="J200" s="184"/>
      <c r="K200" s="198"/>
      <c r="L200" s="199"/>
      <c r="M200" s="199"/>
      <c r="N200" s="183" t="str">
        <f t="shared" si="11"/>
        <v/>
      </c>
      <c r="O200" s="183"/>
      <c r="P200" s="183"/>
      <c r="Q200" s="184"/>
    </row>
    <row r="201" spans="2:18" ht="16.5" customHeight="1">
      <c r="B201" s="198"/>
      <c r="C201" s="199"/>
      <c r="D201" s="199"/>
      <c r="E201" s="183" t="str">
        <f t="shared" si="10"/>
        <v/>
      </c>
      <c r="F201" s="183"/>
      <c r="G201" s="183"/>
      <c r="H201" s="183"/>
      <c r="I201" s="183"/>
      <c r="J201" s="184"/>
      <c r="K201" s="198"/>
      <c r="L201" s="199"/>
      <c r="M201" s="199"/>
      <c r="N201" s="183" t="str">
        <f t="shared" si="11"/>
        <v/>
      </c>
      <c r="O201" s="183"/>
      <c r="P201" s="183"/>
      <c r="Q201" s="184"/>
    </row>
    <row r="202" spans="2:18" ht="16.5" customHeight="1">
      <c r="B202" s="198"/>
      <c r="C202" s="199"/>
      <c r="D202" s="199"/>
      <c r="E202" s="183" t="str">
        <f t="shared" si="10"/>
        <v/>
      </c>
      <c r="F202" s="183"/>
      <c r="G202" s="183"/>
      <c r="H202" s="183"/>
      <c r="I202" s="183"/>
      <c r="J202" s="184"/>
      <c r="K202" s="198"/>
      <c r="L202" s="199"/>
      <c r="M202" s="199"/>
      <c r="N202" s="183" t="str">
        <f t="shared" si="11"/>
        <v/>
      </c>
      <c r="O202" s="183"/>
      <c r="P202" s="183"/>
      <c r="Q202" s="184"/>
    </row>
    <row r="203" spans="2:18" ht="16.5" customHeight="1">
      <c r="B203" s="206" t="s">
        <v>1680</v>
      </c>
      <c r="C203" s="207"/>
      <c r="D203" s="207"/>
      <c r="E203" s="183" t="str">
        <f t="shared" si="10"/>
        <v/>
      </c>
      <c r="F203" s="183"/>
      <c r="G203" s="183"/>
      <c r="H203" s="183"/>
      <c r="I203" s="183"/>
      <c r="J203" s="184"/>
      <c r="K203" s="206" t="s">
        <v>1680</v>
      </c>
      <c r="L203" s="207"/>
      <c r="M203" s="207"/>
      <c r="N203" s="183" t="str">
        <f t="shared" si="11"/>
        <v/>
      </c>
      <c r="O203" s="183"/>
      <c r="P203" s="183"/>
      <c r="Q203" s="184"/>
    </row>
    <row r="204" spans="2:18" ht="16.5" customHeight="1">
      <c r="B204" s="206" t="s">
        <v>1681</v>
      </c>
      <c r="C204" s="207"/>
      <c r="D204" s="207"/>
      <c r="E204" s="183" t="s">
        <v>1673</v>
      </c>
      <c r="F204" s="183"/>
      <c r="G204" s="183"/>
      <c r="H204" s="183"/>
      <c r="I204" s="183"/>
      <c r="J204" s="184"/>
      <c r="K204" s="206" t="s">
        <v>1681</v>
      </c>
      <c r="L204" s="207"/>
      <c r="M204" s="207"/>
      <c r="N204" s="183" t="s">
        <v>1673</v>
      </c>
      <c r="O204" s="183"/>
      <c r="P204" s="183"/>
      <c r="Q204" s="184"/>
    </row>
    <row r="205" spans="2:18" ht="16.5" customHeight="1" thickBot="1">
      <c r="B205" s="187" t="s">
        <v>1682</v>
      </c>
      <c r="C205" s="188"/>
      <c r="D205" s="188"/>
      <c r="E205" s="183" t="str">
        <f>IF(E65="","",E65)</f>
        <v/>
      </c>
      <c r="F205" s="183"/>
      <c r="G205" s="183"/>
      <c r="H205" s="183"/>
      <c r="I205" s="183"/>
      <c r="J205" s="184"/>
      <c r="K205" s="187" t="s">
        <v>1682</v>
      </c>
      <c r="L205" s="188"/>
      <c r="M205" s="188"/>
      <c r="N205" s="183" t="str">
        <f>IF(N65="","",N65)</f>
        <v/>
      </c>
      <c r="O205" s="183"/>
      <c r="P205" s="183"/>
      <c r="Q205" s="184"/>
    </row>
    <row r="206" spans="2:18" ht="16.5" customHeight="1">
      <c r="B206" s="219" t="s">
        <v>48</v>
      </c>
      <c r="C206" s="220"/>
      <c r="D206" s="220"/>
      <c r="E206" s="42"/>
      <c r="F206" s="37"/>
      <c r="G206" s="37"/>
      <c r="H206" s="37"/>
      <c r="I206" s="37"/>
      <c r="J206" s="38"/>
      <c r="K206" s="219" t="s">
        <v>50</v>
      </c>
      <c r="L206" s="220"/>
      <c r="M206" s="220"/>
      <c r="N206" s="37"/>
      <c r="O206" s="37"/>
      <c r="P206" s="37"/>
      <c r="Q206" s="38"/>
    </row>
    <row r="207" spans="2:18" ht="16.5" customHeight="1">
      <c r="B207" s="206" t="s">
        <v>1678</v>
      </c>
      <c r="C207" s="207"/>
      <c r="D207" s="207"/>
      <c r="E207" s="183" t="str">
        <f t="shared" ref="E207:E213" si="12">IF(E67="","",E67)</f>
        <v/>
      </c>
      <c r="F207" s="183"/>
      <c r="G207" s="183"/>
      <c r="H207" s="183"/>
      <c r="I207" s="183"/>
      <c r="J207" s="184"/>
      <c r="K207" s="206" t="s">
        <v>1678</v>
      </c>
      <c r="L207" s="207"/>
      <c r="M207" s="207"/>
      <c r="N207" s="183" t="str">
        <f t="shared" ref="N207:N213" si="13">IF(N67="","",N67)</f>
        <v/>
      </c>
      <c r="O207" s="183"/>
      <c r="P207" s="183"/>
      <c r="Q207" s="184"/>
    </row>
    <row r="208" spans="2:18" ht="16.5" customHeight="1">
      <c r="B208" s="206" t="s">
        <v>1677</v>
      </c>
      <c r="C208" s="207"/>
      <c r="D208" s="207"/>
      <c r="E208" s="183" t="str">
        <f t="shared" si="12"/>
        <v/>
      </c>
      <c r="F208" s="183"/>
      <c r="G208" s="183"/>
      <c r="H208" s="183"/>
      <c r="I208" s="183"/>
      <c r="J208" s="184"/>
      <c r="K208" s="206" t="s">
        <v>1677</v>
      </c>
      <c r="L208" s="207"/>
      <c r="M208" s="207"/>
      <c r="N208" s="183" t="str">
        <f t="shared" si="13"/>
        <v/>
      </c>
      <c r="O208" s="183"/>
      <c r="P208" s="183"/>
      <c r="Q208" s="184"/>
    </row>
    <row r="209" spans="2:17" ht="16.5" customHeight="1">
      <c r="B209" s="206" t="s">
        <v>1679</v>
      </c>
      <c r="C209" s="207"/>
      <c r="D209" s="207"/>
      <c r="E209" s="183" t="str">
        <f t="shared" si="12"/>
        <v/>
      </c>
      <c r="F209" s="183"/>
      <c r="G209" s="183"/>
      <c r="H209" s="183"/>
      <c r="I209" s="183"/>
      <c r="J209" s="184"/>
      <c r="K209" s="206" t="s">
        <v>1679</v>
      </c>
      <c r="L209" s="207"/>
      <c r="M209" s="207"/>
      <c r="N209" s="183" t="str">
        <f t="shared" si="13"/>
        <v/>
      </c>
      <c r="O209" s="183"/>
      <c r="P209" s="183"/>
      <c r="Q209" s="184"/>
    </row>
    <row r="210" spans="2:17" ht="16.5" customHeight="1">
      <c r="B210" s="198"/>
      <c r="C210" s="199"/>
      <c r="D210" s="199"/>
      <c r="E210" s="183" t="str">
        <f t="shared" si="12"/>
        <v/>
      </c>
      <c r="F210" s="183"/>
      <c r="G210" s="183"/>
      <c r="H210" s="183"/>
      <c r="I210" s="183"/>
      <c r="J210" s="184"/>
      <c r="K210" s="198"/>
      <c r="L210" s="199"/>
      <c r="M210" s="199"/>
      <c r="N210" s="183" t="str">
        <f t="shared" si="13"/>
        <v/>
      </c>
      <c r="O210" s="183"/>
      <c r="P210" s="183"/>
      <c r="Q210" s="184"/>
    </row>
    <row r="211" spans="2:17" ht="16.5" customHeight="1">
      <c r="B211" s="198"/>
      <c r="C211" s="199"/>
      <c r="D211" s="199"/>
      <c r="E211" s="183" t="str">
        <f t="shared" si="12"/>
        <v/>
      </c>
      <c r="F211" s="183"/>
      <c r="G211" s="183"/>
      <c r="H211" s="183"/>
      <c r="I211" s="183"/>
      <c r="J211" s="184"/>
      <c r="K211" s="198"/>
      <c r="L211" s="199"/>
      <c r="M211" s="199"/>
      <c r="N211" s="183" t="str">
        <f t="shared" si="13"/>
        <v/>
      </c>
      <c r="O211" s="183"/>
      <c r="P211" s="183"/>
      <c r="Q211" s="184"/>
    </row>
    <row r="212" spans="2:17" ht="16.5" customHeight="1">
      <c r="B212" s="198"/>
      <c r="C212" s="199"/>
      <c r="D212" s="199"/>
      <c r="E212" s="183" t="str">
        <f t="shared" si="12"/>
        <v/>
      </c>
      <c r="F212" s="183"/>
      <c r="G212" s="183"/>
      <c r="H212" s="183"/>
      <c r="I212" s="183"/>
      <c r="J212" s="184"/>
      <c r="K212" s="198"/>
      <c r="L212" s="199"/>
      <c r="M212" s="199"/>
      <c r="N212" s="183" t="str">
        <f t="shared" si="13"/>
        <v/>
      </c>
      <c r="O212" s="183"/>
      <c r="P212" s="183"/>
      <c r="Q212" s="184"/>
    </row>
    <row r="213" spans="2:17" ht="16.5" customHeight="1">
      <c r="B213" s="206" t="s">
        <v>1680</v>
      </c>
      <c r="C213" s="207"/>
      <c r="D213" s="207"/>
      <c r="E213" s="183" t="str">
        <f t="shared" si="12"/>
        <v>00500</v>
      </c>
      <c r="F213" s="183"/>
      <c r="G213" s="183"/>
      <c r="H213" s="183"/>
      <c r="I213" s="183"/>
      <c r="J213" s="184"/>
      <c r="K213" s="206" t="s">
        <v>1680</v>
      </c>
      <c r="L213" s="207"/>
      <c r="M213" s="207"/>
      <c r="N213" s="183" t="str">
        <f t="shared" si="13"/>
        <v/>
      </c>
      <c r="O213" s="183"/>
      <c r="P213" s="183"/>
      <c r="Q213" s="184"/>
    </row>
    <row r="214" spans="2:17" ht="16.5" customHeight="1">
      <c r="B214" s="206" t="s">
        <v>1681</v>
      </c>
      <c r="C214" s="207"/>
      <c r="D214" s="207"/>
      <c r="E214" s="185" t="s">
        <v>1674</v>
      </c>
      <c r="F214" s="185"/>
      <c r="G214" s="185"/>
      <c r="H214" s="185"/>
      <c r="I214" s="185"/>
      <c r="J214" s="186"/>
      <c r="K214" s="206" t="s">
        <v>1681</v>
      </c>
      <c r="L214" s="207"/>
      <c r="M214" s="207"/>
      <c r="N214" s="183" t="s">
        <v>1674</v>
      </c>
      <c r="O214" s="183"/>
      <c r="P214" s="183"/>
      <c r="Q214" s="184"/>
    </row>
    <row r="215" spans="2:17" ht="16.5" customHeight="1" thickBot="1">
      <c r="B215" s="187" t="s">
        <v>1682</v>
      </c>
      <c r="C215" s="188"/>
      <c r="D215" s="188"/>
      <c r="E215" s="189" t="str">
        <f>IF(E75="","",E75)</f>
        <v/>
      </c>
      <c r="F215" s="189"/>
      <c r="G215" s="189"/>
      <c r="H215" s="189"/>
      <c r="I215" s="189"/>
      <c r="J215" s="190"/>
      <c r="K215" s="187" t="s">
        <v>1682</v>
      </c>
      <c r="L215" s="188"/>
      <c r="M215" s="188"/>
      <c r="N215" s="189" t="str">
        <f>IF(N75="","",N75)</f>
        <v/>
      </c>
      <c r="O215" s="189"/>
      <c r="P215" s="189"/>
      <c r="Q215" s="190"/>
    </row>
    <row r="216" spans="2:17" ht="16.5" customHeight="1">
      <c r="B216" s="126"/>
      <c r="C216" s="126"/>
      <c r="D216" s="126"/>
      <c r="E216" s="103"/>
      <c r="F216" s="103"/>
      <c r="G216" s="103"/>
      <c r="H216" s="103"/>
      <c r="I216" s="103"/>
      <c r="J216" s="103"/>
      <c r="K216" s="126"/>
      <c r="L216" s="126"/>
      <c r="M216" s="126"/>
      <c r="N216" s="103"/>
      <c r="O216" s="103"/>
      <c r="P216" s="103"/>
      <c r="Q216" s="103"/>
    </row>
    <row r="217" spans="2:17" ht="16.5" customHeight="1" thickBot="1">
      <c r="K217" s="35"/>
    </row>
    <row r="218" spans="2:17" ht="16.5" customHeight="1">
      <c r="B218" s="191" t="s">
        <v>17</v>
      </c>
      <c r="C218" s="192"/>
      <c r="D218" s="191"/>
      <c r="E218" s="197"/>
      <c r="F218" s="197"/>
      <c r="G218" s="197"/>
      <c r="H218" s="197"/>
      <c r="I218" s="192"/>
      <c r="J218" s="197"/>
      <c r="K218" s="197"/>
      <c r="L218" s="197"/>
      <c r="M218" s="192"/>
      <c r="N218" s="56"/>
      <c r="O218" s="55"/>
      <c r="P218" s="131"/>
      <c r="Q218" s="113"/>
    </row>
    <row r="219" spans="2:17" ht="16.5" customHeight="1">
      <c r="B219" s="193"/>
      <c r="C219" s="194"/>
      <c r="D219" s="198" t="s">
        <v>1</v>
      </c>
      <c r="E219" s="199"/>
      <c r="F219" s="199"/>
      <c r="G219" s="199"/>
      <c r="H219" s="199"/>
      <c r="I219" s="200"/>
      <c r="J219" s="199" t="s">
        <v>2</v>
      </c>
      <c r="K219" s="199"/>
      <c r="L219" s="199"/>
      <c r="M219" s="200"/>
      <c r="N219" s="107" t="s">
        <v>12</v>
      </c>
      <c r="O219" s="106" t="s">
        <v>13</v>
      </c>
      <c r="P219" s="59" t="s">
        <v>3</v>
      </c>
      <c r="Q219" s="107" t="s">
        <v>27</v>
      </c>
    </row>
    <row r="220" spans="2:17" ht="16.5" customHeight="1">
      <c r="B220" s="193"/>
      <c r="C220" s="194"/>
      <c r="D220" s="198" t="s">
        <v>18</v>
      </c>
      <c r="E220" s="199"/>
      <c r="F220" s="199"/>
      <c r="G220" s="199"/>
      <c r="H220" s="199"/>
      <c r="I220" s="200"/>
      <c r="J220" s="199" t="s">
        <v>14</v>
      </c>
      <c r="K220" s="199"/>
      <c r="L220" s="199"/>
      <c r="M220" s="200"/>
      <c r="N220" s="107" t="s">
        <v>15</v>
      </c>
      <c r="O220" s="106"/>
      <c r="P220" s="59" t="s">
        <v>16</v>
      </c>
      <c r="Q220" s="107" t="s">
        <v>28</v>
      </c>
    </row>
    <row r="221" spans="2:17" ht="16.5" customHeight="1" thickBot="1">
      <c r="B221" s="195"/>
      <c r="C221" s="196"/>
      <c r="D221" s="201"/>
      <c r="E221" s="202"/>
      <c r="F221" s="202"/>
      <c r="G221" s="202"/>
      <c r="H221" s="202"/>
      <c r="I221" s="203"/>
      <c r="J221" s="204"/>
      <c r="K221" s="204"/>
      <c r="L221" s="204"/>
      <c r="M221" s="205"/>
      <c r="N221" s="58"/>
      <c r="O221" s="57"/>
      <c r="P221" s="60" t="s">
        <v>1675</v>
      </c>
      <c r="Q221" s="108"/>
    </row>
    <row r="222" spans="2:17" ht="16.5" customHeight="1">
      <c r="B222" s="214">
        <v>51</v>
      </c>
      <c r="C222" s="215"/>
      <c r="D222" s="127"/>
      <c r="E222" s="128"/>
      <c r="F222" s="128"/>
      <c r="G222" s="128"/>
      <c r="H222" s="128"/>
      <c r="I222" s="129"/>
      <c r="J222" s="216"/>
      <c r="K222" s="217"/>
      <c r="L222" s="217"/>
      <c r="M222" s="218"/>
      <c r="N222" s="45"/>
      <c r="O222" s="45"/>
      <c r="P222" s="120"/>
      <c r="Q222" s="122" t="str">
        <f t="shared" ref="Q222" si="14">IF(AND(O222="",P222=""),"",O222*P222)</f>
        <v/>
      </c>
    </row>
    <row r="223" spans="2:17" ht="16.5" customHeight="1">
      <c r="B223" s="162">
        <v>52</v>
      </c>
      <c r="C223" s="163"/>
      <c r="D223" s="162"/>
      <c r="E223" s="164"/>
      <c r="F223" s="164"/>
      <c r="G223" s="164"/>
      <c r="H223" s="164"/>
      <c r="I223" s="163"/>
      <c r="J223" s="165"/>
      <c r="K223" s="166"/>
      <c r="L223" s="166"/>
      <c r="M223" s="167"/>
      <c r="N223" s="46"/>
      <c r="O223" s="46"/>
      <c r="P223" s="121"/>
      <c r="Q223" s="122" t="str">
        <f t="shared" ref="Q223:Q246" si="15">IF(AND(O223="",P223=""),"",O223*P223)</f>
        <v/>
      </c>
    </row>
    <row r="224" spans="2:17" ht="16.5" customHeight="1">
      <c r="B224" s="162">
        <v>53</v>
      </c>
      <c r="C224" s="163"/>
      <c r="D224" s="162"/>
      <c r="E224" s="164"/>
      <c r="F224" s="164"/>
      <c r="G224" s="164"/>
      <c r="H224" s="164"/>
      <c r="I224" s="163"/>
      <c r="J224" s="165"/>
      <c r="K224" s="166"/>
      <c r="L224" s="166"/>
      <c r="M224" s="167"/>
      <c r="N224" s="46"/>
      <c r="O224" s="46"/>
      <c r="P224" s="121"/>
      <c r="Q224" s="122" t="str">
        <f t="shared" si="15"/>
        <v/>
      </c>
    </row>
    <row r="225" spans="2:17" ht="16.5" customHeight="1">
      <c r="B225" s="162">
        <v>54</v>
      </c>
      <c r="C225" s="163"/>
      <c r="D225" s="162"/>
      <c r="E225" s="164"/>
      <c r="F225" s="164"/>
      <c r="G225" s="164"/>
      <c r="H225" s="164"/>
      <c r="I225" s="163"/>
      <c r="J225" s="165"/>
      <c r="K225" s="166"/>
      <c r="L225" s="166"/>
      <c r="M225" s="167"/>
      <c r="N225" s="46"/>
      <c r="O225" s="46"/>
      <c r="P225" s="121"/>
      <c r="Q225" s="122" t="str">
        <f t="shared" si="15"/>
        <v/>
      </c>
    </row>
    <row r="226" spans="2:17" ht="16.5" customHeight="1">
      <c r="B226" s="162">
        <v>55</v>
      </c>
      <c r="C226" s="163"/>
      <c r="D226" s="162"/>
      <c r="E226" s="164"/>
      <c r="F226" s="164"/>
      <c r="G226" s="164"/>
      <c r="H226" s="164"/>
      <c r="I226" s="163"/>
      <c r="J226" s="165"/>
      <c r="K226" s="166"/>
      <c r="L226" s="166"/>
      <c r="M226" s="167"/>
      <c r="N226" s="46"/>
      <c r="O226" s="46"/>
      <c r="P226" s="121"/>
      <c r="Q226" s="122" t="str">
        <f t="shared" si="15"/>
        <v/>
      </c>
    </row>
    <row r="227" spans="2:17" ht="16.5" customHeight="1">
      <c r="B227" s="162">
        <v>56</v>
      </c>
      <c r="C227" s="163"/>
      <c r="D227" s="162"/>
      <c r="E227" s="164"/>
      <c r="F227" s="164"/>
      <c r="G227" s="164"/>
      <c r="H227" s="164"/>
      <c r="I227" s="163"/>
      <c r="J227" s="165"/>
      <c r="K227" s="166"/>
      <c r="L227" s="166"/>
      <c r="M227" s="167"/>
      <c r="N227" s="46"/>
      <c r="O227" s="46"/>
      <c r="P227" s="121"/>
      <c r="Q227" s="122" t="str">
        <f t="shared" si="15"/>
        <v/>
      </c>
    </row>
    <row r="228" spans="2:17" ht="16.5" customHeight="1">
      <c r="B228" s="162">
        <v>57</v>
      </c>
      <c r="C228" s="163"/>
      <c r="D228" s="162"/>
      <c r="E228" s="164"/>
      <c r="F228" s="164"/>
      <c r="G228" s="164"/>
      <c r="H228" s="164"/>
      <c r="I228" s="163"/>
      <c r="J228" s="165"/>
      <c r="K228" s="166"/>
      <c r="L228" s="166"/>
      <c r="M228" s="167"/>
      <c r="N228" s="46"/>
      <c r="O228" s="46"/>
      <c r="P228" s="121"/>
      <c r="Q228" s="122" t="str">
        <f t="shared" si="15"/>
        <v/>
      </c>
    </row>
    <row r="229" spans="2:17" ht="16.5" customHeight="1">
      <c r="B229" s="162">
        <v>58</v>
      </c>
      <c r="C229" s="163"/>
      <c r="D229" s="162"/>
      <c r="E229" s="164"/>
      <c r="F229" s="164"/>
      <c r="G229" s="164"/>
      <c r="H229" s="164"/>
      <c r="I229" s="163"/>
      <c r="J229" s="165"/>
      <c r="K229" s="166"/>
      <c r="L229" s="166"/>
      <c r="M229" s="167"/>
      <c r="N229" s="46"/>
      <c r="O229" s="46"/>
      <c r="P229" s="121"/>
      <c r="Q229" s="122" t="str">
        <f t="shared" si="15"/>
        <v/>
      </c>
    </row>
    <row r="230" spans="2:17" ht="16.5" customHeight="1">
      <c r="B230" s="162">
        <v>59</v>
      </c>
      <c r="C230" s="163"/>
      <c r="D230" s="162"/>
      <c r="E230" s="164"/>
      <c r="F230" s="164"/>
      <c r="G230" s="164"/>
      <c r="H230" s="164"/>
      <c r="I230" s="163"/>
      <c r="J230" s="165"/>
      <c r="K230" s="166"/>
      <c r="L230" s="166"/>
      <c r="M230" s="167"/>
      <c r="N230" s="46"/>
      <c r="O230" s="46"/>
      <c r="P230" s="121"/>
      <c r="Q230" s="122" t="str">
        <f t="shared" si="15"/>
        <v/>
      </c>
    </row>
    <row r="231" spans="2:17" ht="16.5" customHeight="1">
      <c r="B231" s="162">
        <v>60</v>
      </c>
      <c r="C231" s="163"/>
      <c r="D231" s="162"/>
      <c r="E231" s="164"/>
      <c r="F231" s="164"/>
      <c r="G231" s="164"/>
      <c r="H231" s="164"/>
      <c r="I231" s="163"/>
      <c r="J231" s="165"/>
      <c r="K231" s="166"/>
      <c r="L231" s="166"/>
      <c r="M231" s="167"/>
      <c r="N231" s="46"/>
      <c r="O231" s="46"/>
      <c r="P231" s="121"/>
      <c r="Q231" s="122" t="str">
        <f t="shared" si="15"/>
        <v/>
      </c>
    </row>
    <row r="232" spans="2:17" ht="16.5" customHeight="1">
      <c r="B232" s="162">
        <v>61</v>
      </c>
      <c r="C232" s="163"/>
      <c r="D232" s="162"/>
      <c r="E232" s="164"/>
      <c r="F232" s="164"/>
      <c r="G232" s="164"/>
      <c r="H232" s="164"/>
      <c r="I232" s="163"/>
      <c r="J232" s="165"/>
      <c r="K232" s="166"/>
      <c r="L232" s="166"/>
      <c r="M232" s="167"/>
      <c r="N232" s="46"/>
      <c r="O232" s="46"/>
      <c r="P232" s="121"/>
      <c r="Q232" s="122" t="str">
        <f t="shared" si="15"/>
        <v/>
      </c>
    </row>
    <row r="233" spans="2:17" ht="16.5" customHeight="1">
      <c r="B233" s="162">
        <v>62</v>
      </c>
      <c r="C233" s="163"/>
      <c r="D233" s="162"/>
      <c r="E233" s="164"/>
      <c r="F233" s="164"/>
      <c r="G233" s="164"/>
      <c r="H233" s="164"/>
      <c r="I233" s="163"/>
      <c r="J233" s="165"/>
      <c r="K233" s="166"/>
      <c r="L233" s="166"/>
      <c r="M233" s="167"/>
      <c r="N233" s="46"/>
      <c r="O233" s="46"/>
      <c r="P233" s="121"/>
      <c r="Q233" s="122" t="str">
        <f t="shared" si="15"/>
        <v/>
      </c>
    </row>
    <row r="234" spans="2:17" ht="16.5" customHeight="1">
      <c r="B234" s="162">
        <v>63</v>
      </c>
      <c r="C234" s="163"/>
      <c r="D234" s="162"/>
      <c r="E234" s="164"/>
      <c r="F234" s="164"/>
      <c r="G234" s="164"/>
      <c r="H234" s="164"/>
      <c r="I234" s="163"/>
      <c r="J234" s="165"/>
      <c r="K234" s="166"/>
      <c r="L234" s="166"/>
      <c r="M234" s="167"/>
      <c r="N234" s="46"/>
      <c r="O234" s="46"/>
      <c r="P234" s="121"/>
      <c r="Q234" s="122" t="str">
        <f t="shared" si="15"/>
        <v/>
      </c>
    </row>
    <row r="235" spans="2:17" ht="16.5" customHeight="1">
      <c r="B235" s="162">
        <v>64</v>
      </c>
      <c r="C235" s="163"/>
      <c r="D235" s="162"/>
      <c r="E235" s="164"/>
      <c r="F235" s="164"/>
      <c r="G235" s="164"/>
      <c r="H235" s="164"/>
      <c r="I235" s="163"/>
      <c r="J235" s="165"/>
      <c r="K235" s="166"/>
      <c r="L235" s="166"/>
      <c r="M235" s="167"/>
      <c r="N235" s="46"/>
      <c r="O235" s="46"/>
      <c r="P235" s="121"/>
      <c r="Q235" s="122" t="str">
        <f t="shared" si="15"/>
        <v/>
      </c>
    </row>
    <row r="236" spans="2:17" ht="16.5" customHeight="1">
      <c r="B236" s="162">
        <v>65</v>
      </c>
      <c r="C236" s="163"/>
      <c r="D236" s="162"/>
      <c r="E236" s="164"/>
      <c r="F236" s="164"/>
      <c r="G236" s="164"/>
      <c r="H236" s="164"/>
      <c r="I236" s="163"/>
      <c r="J236" s="165"/>
      <c r="K236" s="166"/>
      <c r="L236" s="166"/>
      <c r="M236" s="167"/>
      <c r="N236" s="46"/>
      <c r="O236" s="46"/>
      <c r="P236" s="121"/>
      <c r="Q236" s="122" t="str">
        <f t="shared" si="15"/>
        <v/>
      </c>
    </row>
    <row r="237" spans="2:17" ht="16.5" customHeight="1">
      <c r="B237" s="162">
        <v>66</v>
      </c>
      <c r="C237" s="163"/>
      <c r="D237" s="162"/>
      <c r="E237" s="164"/>
      <c r="F237" s="164"/>
      <c r="G237" s="164"/>
      <c r="H237" s="164"/>
      <c r="I237" s="163"/>
      <c r="J237" s="165"/>
      <c r="K237" s="166"/>
      <c r="L237" s="166"/>
      <c r="M237" s="167"/>
      <c r="N237" s="46"/>
      <c r="O237" s="46"/>
      <c r="P237" s="121"/>
      <c r="Q237" s="122" t="str">
        <f t="shared" si="15"/>
        <v/>
      </c>
    </row>
    <row r="238" spans="2:17" ht="16.5" customHeight="1">
      <c r="B238" s="162">
        <v>67</v>
      </c>
      <c r="C238" s="163"/>
      <c r="D238" s="162"/>
      <c r="E238" s="164"/>
      <c r="F238" s="164"/>
      <c r="G238" s="164"/>
      <c r="H238" s="164"/>
      <c r="I238" s="163"/>
      <c r="J238" s="180"/>
      <c r="K238" s="181"/>
      <c r="L238" s="181"/>
      <c r="M238" s="182"/>
      <c r="N238" s="46"/>
      <c r="O238" s="46"/>
      <c r="P238" s="121"/>
      <c r="Q238" s="122" t="str">
        <f t="shared" si="15"/>
        <v/>
      </c>
    </row>
    <row r="239" spans="2:17" ht="16.5" customHeight="1">
      <c r="B239" s="162">
        <v>68</v>
      </c>
      <c r="C239" s="163"/>
      <c r="D239" s="162"/>
      <c r="E239" s="164"/>
      <c r="F239" s="164"/>
      <c r="G239" s="164"/>
      <c r="H239" s="164"/>
      <c r="I239" s="163"/>
      <c r="J239" s="165"/>
      <c r="K239" s="166"/>
      <c r="L239" s="166"/>
      <c r="M239" s="167"/>
      <c r="N239" s="46"/>
      <c r="O239" s="46"/>
      <c r="P239" s="121"/>
      <c r="Q239" s="122" t="str">
        <f t="shared" si="15"/>
        <v/>
      </c>
    </row>
    <row r="240" spans="2:17" ht="16.5" customHeight="1">
      <c r="B240" s="162">
        <v>69</v>
      </c>
      <c r="C240" s="163"/>
      <c r="D240" s="162"/>
      <c r="E240" s="164"/>
      <c r="F240" s="164"/>
      <c r="G240" s="164"/>
      <c r="H240" s="164"/>
      <c r="I240" s="163"/>
      <c r="J240" s="165"/>
      <c r="K240" s="166"/>
      <c r="L240" s="166"/>
      <c r="M240" s="167"/>
      <c r="N240" s="46"/>
      <c r="O240" s="46"/>
      <c r="P240" s="121"/>
      <c r="Q240" s="122" t="str">
        <f t="shared" si="15"/>
        <v/>
      </c>
    </row>
    <row r="241" spans="2:17" ht="16.5" customHeight="1">
      <c r="B241" s="162">
        <v>70</v>
      </c>
      <c r="C241" s="163"/>
      <c r="D241" s="162"/>
      <c r="E241" s="164"/>
      <c r="F241" s="164"/>
      <c r="G241" s="164"/>
      <c r="H241" s="164"/>
      <c r="I241" s="163"/>
      <c r="J241" s="165"/>
      <c r="K241" s="166"/>
      <c r="L241" s="166"/>
      <c r="M241" s="167"/>
      <c r="N241" s="46"/>
      <c r="O241" s="46"/>
      <c r="P241" s="121"/>
      <c r="Q241" s="122" t="str">
        <f t="shared" si="15"/>
        <v/>
      </c>
    </row>
    <row r="242" spans="2:17" ht="16.5" customHeight="1">
      <c r="B242" s="162">
        <v>71</v>
      </c>
      <c r="C242" s="163"/>
      <c r="D242" s="162"/>
      <c r="E242" s="164"/>
      <c r="F242" s="164"/>
      <c r="G242" s="164"/>
      <c r="H242" s="164"/>
      <c r="I242" s="163"/>
      <c r="J242" s="165"/>
      <c r="K242" s="166"/>
      <c r="L242" s="166"/>
      <c r="M242" s="167"/>
      <c r="N242" s="46"/>
      <c r="O242" s="46"/>
      <c r="P242" s="121"/>
      <c r="Q242" s="122" t="str">
        <f t="shared" si="15"/>
        <v/>
      </c>
    </row>
    <row r="243" spans="2:17" ht="16.5" customHeight="1">
      <c r="B243" s="162">
        <v>72</v>
      </c>
      <c r="C243" s="163"/>
      <c r="D243" s="162"/>
      <c r="E243" s="164"/>
      <c r="F243" s="164"/>
      <c r="G243" s="164"/>
      <c r="H243" s="164"/>
      <c r="I243" s="163"/>
      <c r="J243" s="165"/>
      <c r="K243" s="166"/>
      <c r="L243" s="166"/>
      <c r="M243" s="167"/>
      <c r="N243" s="46"/>
      <c r="O243" s="46"/>
      <c r="P243" s="121"/>
      <c r="Q243" s="122" t="str">
        <f t="shared" si="15"/>
        <v/>
      </c>
    </row>
    <row r="244" spans="2:17" ht="16.5" customHeight="1">
      <c r="B244" s="162">
        <v>73</v>
      </c>
      <c r="C244" s="163"/>
      <c r="D244" s="162"/>
      <c r="E244" s="164"/>
      <c r="F244" s="164"/>
      <c r="G244" s="164"/>
      <c r="H244" s="164"/>
      <c r="I244" s="163"/>
      <c r="J244" s="165"/>
      <c r="K244" s="166"/>
      <c r="L244" s="166"/>
      <c r="M244" s="167"/>
      <c r="N244" s="46"/>
      <c r="O244" s="46"/>
      <c r="P244" s="121"/>
      <c r="Q244" s="122" t="str">
        <f t="shared" si="15"/>
        <v/>
      </c>
    </row>
    <row r="245" spans="2:17" ht="16.5" customHeight="1">
      <c r="B245" s="162">
        <v>74</v>
      </c>
      <c r="C245" s="163"/>
      <c r="D245" s="162"/>
      <c r="E245" s="164"/>
      <c r="F245" s="164"/>
      <c r="G245" s="164"/>
      <c r="H245" s="164"/>
      <c r="I245" s="163"/>
      <c r="J245" s="165"/>
      <c r="K245" s="166"/>
      <c r="L245" s="166"/>
      <c r="M245" s="167"/>
      <c r="N245" s="46"/>
      <c r="O245" s="46"/>
      <c r="P245" s="121"/>
      <c r="Q245" s="122" t="str">
        <f t="shared" si="15"/>
        <v/>
      </c>
    </row>
    <row r="246" spans="2:17" ht="16.5" customHeight="1" thickBot="1">
      <c r="B246" s="168">
        <v>75</v>
      </c>
      <c r="C246" s="169"/>
      <c r="D246" s="168"/>
      <c r="E246" s="170"/>
      <c r="F246" s="170"/>
      <c r="G246" s="170"/>
      <c r="H246" s="170"/>
      <c r="I246" s="169"/>
      <c r="J246" s="171"/>
      <c r="K246" s="172"/>
      <c r="L246" s="172"/>
      <c r="M246" s="173"/>
      <c r="N246" s="46"/>
      <c r="O246" s="46"/>
      <c r="P246" s="121"/>
      <c r="Q246" s="122" t="str">
        <f t="shared" si="15"/>
        <v/>
      </c>
    </row>
    <row r="247" spans="2:17" ht="16.5" customHeight="1" thickBot="1">
      <c r="B247" s="174"/>
      <c r="C247" s="175"/>
      <c r="D247" s="174"/>
      <c r="E247" s="176"/>
      <c r="F247" s="176"/>
      <c r="G247" s="176"/>
      <c r="H247" s="176"/>
      <c r="I247" s="175"/>
      <c r="J247" s="177"/>
      <c r="K247" s="178"/>
      <c r="L247" s="178"/>
      <c r="M247" s="179"/>
      <c r="N247" s="48"/>
      <c r="O247" s="132" t="str">
        <f>O107</f>
        <v>FOB</v>
      </c>
      <c r="P247" s="133" t="s">
        <v>51</v>
      </c>
      <c r="Q247" s="134">
        <f>SUM(Q222:Q246)</f>
        <v>0</v>
      </c>
    </row>
    <row r="248" spans="2:17" ht="20.100000000000001" customHeight="1">
      <c r="O248" s="160"/>
      <c r="P248" s="160"/>
      <c r="Q248" s="135"/>
    </row>
    <row r="249" spans="2:17" ht="16.5" customHeight="1">
      <c r="E249" s="49"/>
      <c r="G249" s="49"/>
    </row>
    <row r="250" spans="2:17" ht="16.5" customHeight="1">
      <c r="E250" s="49"/>
      <c r="G250" s="49"/>
      <c r="H250" s="17" t="s">
        <v>4</v>
      </c>
      <c r="I250" s="49"/>
      <c r="J250" s="49"/>
      <c r="L250" s="49"/>
    </row>
    <row r="251" spans="2:17" ht="16.5" customHeight="1">
      <c r="E251" s="49"/>
      <c r="G251" s="49"/>
      <c r="H251" s="17" t="s">
        <v>5</v>
      </c>
      <c r="I251" s="49"/>
      <c r="J251" s="49"/>
      <c r="L251" s="49"/>
    </row>
    <row r="252" spans="2:17" ht="16.5" customHeight="1">
      <c r="E252" s="49"/>
      <c r="G252" s="49"/>
      <c r="H252" s="50" t="s">
        <v>6</v>
      </c>
      <c r="I252" s="49"/>
      <c r="J252" s="49"/>
      <c r="L252" s="49"/>
    </row>
    <row r="253" spans="2:17" ht="16.5" customHeight="1" thickBot="1">
      <c r="E253" s="49"/>
      <c r="G253" s="49"/>
      <c r="H253" s="41"/>
      <c r="I253" s="40"/>
      <c r="J253" s="40"/>
      <c r="K253" s="41"/>
      <c r="L253" s="40"/>
      <c r="M253" s="41"/>
      <c r="N253" s="41"/>
      <c r="O253" s="41"/>
      <c r="P253" s="41"/>
    </row>
    <row r="254" spans="2:17" ht="16.5" customHeight="1">
      <c r="E254" s="49"/>
      <c r="G254" s="49"/>
      <c r="I254" s="49"/>
      <c r="J254" s="49"/>
      <c r="L254" s="49"/>
    </row>
    <row r="255" spans="2:17" ht="16.5" customHeight="1">
      <c r="E255" s="49"/>
      <c r="G255" s="49"/>
      <c r="I255" s="49"/>
      <c r="J255" s="49"/>
      <c r="L255" s="49"/>
    </row>
    <row r="256" spans="2:17" ht="16.5" customHeight="1">
      <c r="B256" s="146"/>
      <c r="E256" s="49"/>
      <c r="G256" s="49"/>
      <c r="I256" s="49"/>
      <c r="J256" s="49"/>
      <c r="L256" s="49"/>
    </row>
    <row r="257" spans="1:12" ht="16.5" customHeight="1">
      <c r="B257" s="147"/>
      <c r="E257" s="49"/>
      <c r="G257" s="49"/>
      <c r="I257" s="49"/>
      <c r="J257" s="49"/>
      <c r="L257" s="49"/>
    </row>
    <row r="258" spans="1:12" ht="16.5" customHeight="1">
      <c r="B258" s="148"/>
      <c r="E258" s="49"/>
      <c r="G258" s="49"/>
      <c r="I258" s="49"/>
      <c r="J258" s="49"/>
      <c r="L258" s="49"/>
    </row>
    <row r="259" spans="1:12" ht="16.5" customHeight="1">
      <c r="B259" s="146"/>
      <c r="E259" s="49"/>
      <c r="G259" s="49"/>
      <c r="I259" s="49"/>
      <c r="J259" s="49"/>
      <c r="L259" s="49"/>
    </row>
    <row r="260" spans="1:12" ht="16.5" customHeight="1">
      <c r="B260" s="148"/>
      <c r="E260" s="49"/>
      <c r="G260" s="49"/>
      <c r="I260" s="49"/>
      <c r="J260" s="49"/>
      <c r="L260" s="49"/>
    </row>
    <row r="261" spans="1:12" ht="16.5" customHeight="1">
      <c r="B261" s="146"/>
      <c r="E261" s="49"/>
      <c r="G261" s="49"/>
      <c r="I261" s="49"/>
      <c r="J261" s="49"/>
      <c r="L261" s="49"/>
    </row>
    <row r="262" spans="1:12" ht="16.5" customHeight="1">
      <c r="B262" s="148"/>
      <c r="E262" s="49"/>
      <c r="G262" s="49"/>
      <c r="I262" s="49"/>
      <c r="J262" s="49"/>
      <c r="L262" s="49"/>
    </row>
    <row r="263" spans="1:12" ht="16.5" customHeight="1">
      <c r="B263" s="146"/>
      <c r="E263" s="49"/>
      <c r="G263" s="49"/>
      <c r="I263" s="49"/>
      <c r="J263" s="49"/>
      <c r="L263" s="49"/>
    </row>
    <row r="264" spans="1:12" ht="20.25">
      <c r="A264" s="143"/>
      <c r="B264" s="146"/>
      <c r="C264" s="143"/>
      <c r="D264" s="143"/>
      <c r="E264" s="143"/>
      <c r="F264" s="143"/>
    </row>
    <row r="265" spans="1:12" ht="25.5">
      <c r="A265" s="143"/>
      <c r="B265" s="148"/>
      <c r="C265" s="144"/>
      <c r="D265" s="144"/>
      <c r="E265" s="143"/>
      <c r="F265" s="143"/>
    </row>
    <row r="266" spans="1:12" ht="25.5">
      <c r="A266" s="143"/>
      <c r="B266" s="146"/>
      <c r="C266" s="144"/>
      <c r="D266" s="144"/>
      <c r="E266" s="143"/>
      <c r="F266" s="143"/>
    </row>
    <row r="267" spans="1:12" ht="25.5">
      <c r="A267" s="143"/>
      <c r="B267" s="147"/>
      <c r="C267" s="144"/>
      <c r="D267" s="144"/>
      <c r="E267" s="143"/>
      <c r="F267" s="143"/>
    </row>
    <row r="268" spans="1:12" ht="25.5">
      <c r="A268" s="143"/>
      <c r="B268" s="146"/>
      <c r="C268" s="144"/>
      <c r="D268" s="144"/>
      <c r="E268" s="143"/>
      <c r="F268" s="143"/>
    </row>
    <row r="269" spans="1:12" ht="25.5">
      <c r="A269" s="143"/>
      <c r="B269" s="148"/>
      <c r="C269" s="144"/>
      <c r="D269" s="144"/>
      <c r="E269" s="143"/>
      <c r="F269" s="143"/>
    </row>
    <row r="270" spans="1:12" ht="25.5">
      <c r="A270" s="143"/>
      <c r="B270" s="146"/>
      <c r="C270" s="144"/>
      <c r="D270" s="144"/>
      <c r="E270" s="143"/>
      <c r="F270" s="143"/>
    </row>
    <row r="271" spans="1:12" ht="25.5">
      <c r="A271" s="143"/>
      <c r="B271" s="147"/>
      <c r="C271" s="144"/>
      <c r="D271" s="144"/>
      <c r="E271" s="143"/>
      <c r="F271" s="143"/>
    </row>
    <row r="272" spans="1:12" ht="25.5">
      <c r="A272" s="143"/>
      <c r="B272" s="149"/>
      <c r="C272" s="144"/>
      <c r="D272" s="144"/>
      <c r="E272" s="143"/>
      <c r="F272" s="143"/>
    </row>
    <row r="273" spans="1:6" ht="25.5">
      <c r="A273" s="143"/>
      <c r="B273" s="148"/>
      <c r="C273" s="144"/>
      <c r="D273" s="144"/>
      <c r="E273" s="143"/>
      <c r="F273" s="143"/>
    </row>
    <row r="274" spans="1:6" ht="25.5">
      <c r="A274" s="143"/>
      <c r="B274" s="146"/>
      <c r="C274" s="144"/>
      <c r="D274" s="144"/>
      <c r="E274" s="143"/>
      <c r="F274" s="143"/>
    </row>
    <row r="275" spans="1:6" ht="25.5">
      <c r="A275" s="143"/>
      <c r="B275" s="148"/>
      <c r="C275" s="144"/>
      <c r="D275" s="144"/>
      <c r="E275" s="143"/>
      <c r="F275" s="143"/>
    </row>
    <row r="276" spans="1:6" ht="25.5">
      <c r="A276" s="143"/>
      <c r="B276" s="148"/>
      <c r="C276" s="144"/>
      <c r="D276" s="144"/>
      <c r="E276" s="143"/>
      <c r="F276" s="143"/>
    </row>
    <row r="277" spans="1:6" ht="25.5">
      <c r="A277" s="143"/>
      <c r="B277" s="146"/>
      <c r="C277" s="144"/>
      <c r="D277" s="144"/>
      <c r="E277" s="143"/>
      <c r="F277" s="143"/>
    </row>
    <row r="278" spans="1:6" ht="25.5">
      <c r="A278" s="143"/>
      <c r="B278" s="148"/>
      <c r="C278" s="144"/>
      <c r="D278" s="144"/>
      <c r="E278" s="143"/>
      <c r="F278" s="143"/>
    </row>
    <row r="279" spans="1:6" ht="25.5">
      <c r="A279" s="143"/>
      <c r="B279" s="148"/>
      <c r="C279" s="144"/>
      <c r="D279" s="144"/>
      <c r="E279" s="143"/>
      <c r="F279" s="143"/>
    </row>
    <row r="280" spans="1:6" ht="25.5">
      <c r="A280" s="143"/>
      <c r="B280" s="146"/>
      <c r="C280" s="144"/>
      <c r="D280" s="144"/>
      <c r="E280" s="143"/>
      <c r="F280" s="143"/>
    </row>
    <row r="281" spans="1:6" ht="25.5">
      <c r="A281" s="143"/>
      <c r="B281" s="149"/>
      <c r="C281" s="144"/>
      <c r="D281" s="144"/>
      <c r="E281" s="143"/>
      <c r="F281" s="143"/>
    </row>
    <row r="282" spans="1:6" ht="25.5">
      <c r="A282" s="143"/>
      <c r="B282" s="148"/>
      <c r="C282" s="144"/>
      <c r="D282" s="144"/>
      <c r="E282" s="143"/>
      <c r="F282" s="143"/>
    </row>
    <row r="283" spans="1:6" ht="25.5">
      <c r="A283" s="143"/>
      <c r="B283" s="146"/>
      <c r="C283" s="144"/>
      <c r="D283" s="144"/>
      <c r="E283" s="143"/>
      <c r="F283" s="143"/>
    </row>
    <row r="284" spans="1:6" ht="25.5">
      <c r="A284" s="143"/>
      <c r="B284" s="148"/>
      <c r="C284" s="144"/>
      <c r="D284" s="144"/>
      <c r="E284" s="143"/>
      <c r="F284" s="143"/>
    </row>
    <row r="285" spans="1:6" ht="25.5">
      <c r="A285" s="143"/>
      <c r="B285" s="148"/>
      <c r="C285" s="144"/>
      <c r="D285" s="144"/>
      <c r="E285" s="143"/>
      <c r="F285" s="143"/>
    </row>
    <row r="286" spans="1:6" ht="25.5">
      <c r="A286" s="143"/>
      <c r="B286" s="146"/>
      <c r="C286" s="144"/>
      <c r="D286" s="144"/>
      <c r="E286" s="143"/>
      <c r="F286" s="143"/>
    </row>
    <row r="287" spans="1:6" ht="25.5">
      <c r="A287" s="143"/>
      <c r="B287" s="148"/>
      <c r="C287" s="144"/>
      <c r="D287" s="144"/>
      <c r="E287" s="143"/>
      <c r="F287" s="143"/>
    </row>
    <row r="288" spans="1:6" ht="25.5">
      <c r="A288" s="143"/>
      <c r="B288" s="148"/>
      <c r="C288" s="144"/>
      <c r="D288" s="144"/>
      <c r="E288" s="143"/>
      <c r="F288" s="143"/>
    </row>
    <row r="289" spans="1:6" ht="25.5">
      <c r="A289" s="143"/>
      <c r="B289" s="146"/>
      <c r="C289" s="144"/>
      <c r="D289" s="144"/>
      <c r="E289" s="143"/>
      <c r="F289" s="143"/>
    </row>
    <row r="290" spans="1:6">
      <c r="B290" s="150"/>
    </row>
    <row r="291" spans="1:6">
      <c r="B291" s="151"/>
    </row>
  </sheetData>
  <mergeCells count="599">
    <mergeCell ref="B11:E11"/>
    <mergeCell ref="G11:H11"/>
    <mergeCell ref="I11:K11"/>
    <mergeCell ref="L11:M11"/>
    <mergeCell ref="B14:E14"/>
    <mergeCell ref="B8:E8"/>
    <mergeCell ref="B9:E10"/>
    <mergeCell ref="F9:F10"/>
    <mergeCell ref="G9:M9"/>
    <mergeCell ref="B12:E12"/>
    <mergeCell ref="G12:H12"/>
    <mergeCell ref="I12:K12"/>
    <mergeCell ref="L12:M12"/>
    <mergeCell ref="B13:E13"/>
    <mergeCell ref="G13:H13"/>
    <mergeCell ref="I13:K13"/>
    <mergeCell ref="L13:M13"/>
    <mergeCell ref="G14:H14"/>
    <mergeCell ref="I14:K14"/>
    <mergeCell ref="L14:M14"/>
    <mergeCell ref="B1:Q1"/>
    <mergeCell ref="F5:K5"/>
    <mergeCell ref="L5:Q5"/>
    <mergeCell ref="B6:E7"/>
    <mergeCell ref="P9:P10"/>
    <mergeCell ref="Q9:Q10"/>
    <mergeCell ref="G10:H10"/>
    <mergeCell ref="I10:K10"/>
    <mergeCell ref="L10:M10"/>
    <mergeCell ref="O9:O10"/>
    <mergeCell ref="N9:N10"/>
    <mergeCell ref="H7:I7"/>
    <mergeCell ref="L7:M7"/>
    <mergeCell ref="J7:K7"/>
    <mergeCell ref="F6:N6"/>
    <mergeCell ref="O6:P7"/>
    <mergeCell ref="Q6:Q7"/>
    <mergeCell ref="B17:E17"/>
    <mergeCell ref="G17:H17"/>
    <mergeCell ref="I17:K17"/>
    <mergeCell ref="L17:M17"/>
    <mergeCell ref="B24:E24"/>
    <mergeCell ref="G24:H24"/>
    <mergeCell ref="I24:K24"/>
    <mergeCell ref="L24:M24"/>
    <mergeCell ref="B25:E25"/>
    <mergeCell ref="G25:H25"/>
    <mergeCell ref="I25:K25"/>
    <mergeCell ref="L25:M25"/>
    <mergeCell ref="B22:E22"/>
    <mergeCell ref="G22:H22"/>
    <mergeCell ref="I22:K22"/>
    <mergeCell ref="L22:M22"/>
    <mergeCell ref="B23:E23"/>
    <mergeCell ref="G23:H23"/>
    <mergeCell ref="I23:K23"/>
    <mergeCell ref="L23:M23"/>
    <mergeCell ref="B15:E15"/>
    <mergeCell ref="G15:H15"/>
    <mergeCell ref="I15:K15"/>
    <mergeCell ref="L15:M15"/>
    <mergeCell ref="B20:E20"/>
    <mergeCell ref="G20:H20"/>
    <mergeCell ref="I20:K20"/>
    <mergeCell ref="L20:M20"/>
    <mergeCell ref="B21:E21"/>
    <mergeCell ref="G21:H21"/>
    <mergeCell ref="I21:K21"/>
    <mergeCell ref="L21:M21"/>
    <mergeCell ref="B18:E18"/>
    <mergeCell ref="G18:H18"/>
    <mergeCell ref="I18:K18"/>
    <mergeCell ref="L18:M18"/>
    <mergeCell ref="B19:E19"/>
    <mergeCell ref="G19:H19"/>
    <mergeCell ref="I19:K19"/>
    <mergeCell ref="L19:M19"/>
    <mergeCell ref="B16:E16"/>
    <mergeCell ref="G16:H16"/>
    <mergeCell ref="I16:K16"/>
    <mergeCell ref="L16:M16"/>
    <mergeCell ref="B28:E28"/>
    <mergeCell ref="G28:H28"/>
    <mergeCell ref="I28:K28"/>
    <mergeCell ref="L28:M28"/>
    <mergeCell ref="B29:E29"/>
    <mergeCell ref="G29:H29"/>
    <mergeCell ref="I29:K29"/>
    <mergeCell ref="L29:M29"/>
    <mergeCell ref="B26:E26"/>
    <mergeCell ref="G26:H26"/>
    <mergeCell ref="I26:K26"/>
    <mergeCell ref="L26:M26"/>
    <mergeCell ref="B27:E27"/>
    <mergeCell ref="G27:H27"/>
    <mergeCell ref="I27:K27"/>
    <mergeCell ref="L27:M27"/>
    <mergeCell ref="K75:M75"/>
    <mergeCell ref="B30:E30"/>
    <mergeCell ref="G30:H30"/>
    <mergeCell ref="I30:K30"/>
    <mergeCell ref="L30:M30"/>
    <mergeCell ref="B31:E31"/>
    <mergeCell ref="G31:M31"/>
    <mergeCell ref="L39:O39"/>
    <mergeCell ref="P39:Q39"/>
    <mergeCell ref="L41:O41"/>
    <mergeCell ref="P41:Q41"/>
    <mergeCell ref="L33:O33"/>
    <mergeCell ref="P33:Q33"/>
    <mergeCell ref="L35:O35"/>
    <mergeCell ref="P35:Q35"/>
    <mergeCell ref="L36:O36"/>
    <mergeCell ref="P36:Q36"/>
    <mergeCell ref="L38:O38"/>
    <mergeCell ref="P38:Q38"/>
    <mergeCell ref="N64:Q64"/>
    <mergeCell ref="N65:Q65"/>
    <mergeCell ref="E58:J58"/>
    <mergeCell ref="E59:J59"/>
    <mergeCell ref="E60:J60"/>
    <mergeCell ref="L42:O42"/>
    <mergeCell ref="P42:Q42"/>
    <mergeCell ref="P34:Q34"/>
    <mergeCell ref="L40:O40"/>
    <mergeCell ref="P40:Q40"/>
    <mergeCell ref="L37:O37"/>
    <mergeCell ref="P37:Q37"/>
    <mergeCell ref="L34:N34"/>
    <mergeCell ref="N63:Q63"/>
    <mergeCell ref="B48:Q48"/>
    <mergeCell ref="B51:J51"/>
    <mergeCell ref="B56:D56"/>
    <mergeCell ref="K56:M56"/>
    <mergeCell ref="E57:J57"/>
    <mergeCell ref="N57:Q57"/>
    <mergeCell ref="B60:D62"/>
    <mergeCell ref="K60:M62"/>
    <mergeCell ref="N58:Q58"/>
    <mergeCell ref="N59:Q59"/>
    <mergeCell ref="K58:M58"/>
    <mergeCell ref="N60:Q60"/>
    <mergeCell ref="N61:Q61"/>
    <mergeCell ref="N62:Q62"/>
    <mergeCell ref="B57:D57"/>
    <mergeCell ref="D168:I168"/>
    <mergeCell ref="J163:M163"/>
    <mergeCell ref="J164:M164"/>
    <mergeCell ref="J165:M165"/>
    <mergeCell ref="J166:M166"/>
    <mergeCell ref="J167:M167"/>
    <mergeCell ref="J168:M168"/>
    <mergeCell ref="D157:I157"/>
    <mergeCell ref="D158:I158"/>
    <mergeCell ref="D159:I159"/>
    <mergeCell ref="D160:I160"/>
    <mergeCell ref="D161:I161"/>
    <mergeCell ref="D162:I162"/>
    <mergeCell ref="J158:M158"/>
    <mergeCell ref="J159:M159"/>
    <mergeCell ref="J160:M160"/>
    <mergeCell ref="J161:M161"/>
    <mergeCell ref="J162:M162"/>
    <mergeCell ref="D170:I170"/>
    <mergeCell ref="D171:I171"/>
    <mergeCell ref="D172:I172"/>
    <mergeCell ref="D173:I173"/>
    <mergeCell ref="D174:I174"/>
    <mergeCell ref="J169:M169"/>
    <mergeCell ref="J170:M170"/>
    <mergeCell ref="J171:M171"/>
    <mergeCell ref="J172:M172"/>
    <mergeCell ref="J173:M173"/>
    <mergeCell ref="J174:M174"/>
    <mergeCell ref="E67:J67"/>
    <mergeCell ref="K74:M74"/>
    <mergeCell ref="B67:D67"/>
    <mergeCell ref="K67:M67"/>
    <mergeCell ref="B68:D68"/>
    <mergeCell ref="E68:J68"/>
    <mergeCell ref="B74:D74"/>
    <mergeCell ref="E74:J74"/>
    <mergeCell ref="B69:D69"/>
    <mergeCell ref="K69:M69"/>
    <mergeCell ref="K68:M68"/>
    <mergeCell ref="K65:M65"/>
    <mergeCell ref="K66:M66"/>
    <mergeCell ref="B58:D58"/>
    <mergeCell ref="B59:D59"/>
    <mergeCell ref="B63:D63"/>
    <mergeCell ref="K63:M63"/>
    <mergeCell ref="E61:J61"/>
    <mergeCell ref="E62:J62"/>
    <mergeCell ref="E63:J63"/>
    <mergeCell ref="E64:J64"/>
    <mergeCell ref="E65:J65"/>
    <mergeCell ref="N125:Q125"/>
    <mergeCell ref="B126:D126"/>
    <mergeCell ref="K126:M126"/>
    <mergeCell ref="E127:J127"/>
    <mergeCell ref="N127:Q127"/>
    <mergeCell ref="E70:J70"/>
    <mergeCell ref="N70:Q70"/>
    <mergeCell ref="E71:J71"/>
    <mergeCell ref="N71:Q71"/>
    <mergeCell ref="E72:J72"/>
    <mergeCell ref="N72:Q72"/>
    <mergeCell ref="E73:J73"/>
    <mergeCell ref="N73:Q73"/>
    <mergeCell ref="N74:Q74"/>
    <mergeCell ref="E75:J75"/>
    <mergeCell ref="N75:Q75"/>
    <mergeCell ref="D84:I84"/>
    <mergeCell ref="J84:M84"/>
    <mergeCell ref="B78:C81"/>
    <mergeCell ref="D78:I78"/>
    <mergeCell ref="J78:M78"/>
    <mergeCell ref="D79:I79"/>
    <mergeCell ref="J79:M79"/>
    <mergeCell ref="B75:D75"/>
    <mergeCell ref="B136:D136"/>
    <mergeCell ref="K136:M136"/>
    <mergeCell ref="E130:J130"/>
    <mergeCell ref="N130:Q130"/>
    <mergeCell ref="E131:J131"/>
    <mergeCell ref="N131:Q131"/>
    <mergeCell ref="E132:J132"/>
    <mergeCell ref="N132:Q132"/>
    <mergeCell ref="K128:M128"/>
    <mergeCell ref="E128:J128"/>
    <mergeCell ref="N128:Q128"/>
    <mergeCell ref="E129:J129"/>
    <mergeCell ref="N129:Q129"/>
    <mergeCell ref="B134:D134"/>
    <mergeCell ref="K134:M134"/>
    <mergeCell ref="B135:D135"/>
    <mergeCell ref="K135:M135"/>
    <mergeCell ref="B203:D203"/>
    <mergeCell ref="E203:J203"/>
    <mergeCell ref="K203:M203"/>
    <mergeCell ref="N203:Q203"/>
    <mergeCell ref="B196:D196"/>
    <mergeCell ref="K196:M196"/>
    <mergeCell ref="B197:D197"/>
    <mergeCell ref="E197:J197"/>
    <mergeCell ref="K197:M197"/>
    <mergeCell ref="N197:Q197"/>
    <mergeCell ref="E198:J198"/>
    <mergeCell ref="N198:Q198"/>
    <mergeCell ref="E199:J199"/>
    <mergeCell ref="N199:Q199"/>
    <mergeCell ref="E200:J200"/>
    <mergeCell ref="N200:Q200"/>
    <mergeCell ref="B226:C226"/>
    <mergeCell ref="D226:I226"/>
    <mergeCell ref="B206:D206"/>
    <mergeCell ref="K206:M206"/>
    <mergeCell ref="B207:D207"/>
    <mergeCell ref="K207:M207"/>
    <mergeCell ref="B208:D208"/>
    <mergeCell ref="K208:M208"/>
    <mergeCell ref="E208:J208"/>
    <mergeCell ref="J226:M226"/>
    <mergeCell ref="B222:C222"/>
    <mergeCell ref="J222:M222"/>
    <mergeCell ref="B223:C223"/>
    <mergeCell ref="D223:I223"/>
    <mergeCell ref="J223:M223"/>
    <mergeCell ref="B224:C224"/>
    <mergeCell ref="D224:I224"/>
    <mergeCell ref="J224:M224"/>
    <mergeCell ref="B225:C225"/>
    <mergeCell ref="D225:I225"/>
    <mergeCell ref="J225:M225"/>
    <mergeCell ref="B168:C168"/>
    <mergeCell ref="B169:C169"/>
    <mergeCell ref="B170:C170"/>
    <mergeCell ref="B171:C171"/>
    <mergeCell ref="B172:C172"/>
    <mergeCell ref="B173:C173"/>
    <mergeCell ref="B174:C174"/>
    <mergeCell ref="J148:M148"/>
    <mergeCell ref="D148:I148"/>
    <mergeCell ref="B152:C152"/>
    <mergeCell ref="B153:C153"/>
    <mergeCell ref="B154:C154"/>
    <mergeCell ref="B155:C155"/>
    <mergeCell ref="B156:C156"/>
    <mergeCell ref="B157:C157"/>
    <mergeCell ref="B158:C158"/>
    <mergeCell ref="B159:C159"/>
    <mergeCell ref="B160:C160"/>
    <mergeCell ref="B161:C161"/>
    <mergeCell ref="B162:C162"/>
    <mergeCell ref="B163:C163"/>
    <mergeCell ref="B164:C164"/>
    <mergeCell ref="B165:C165"/>
    <mergeCell ref="D169:I169"/>
    <mergeCell ref="D149:I149"/>
    <mergeCell ref="D150:I150"/>
    <mergeCell ref="D151:I151"/>
    <mergeCell ref="D153:I153"/>
    <mergeCell ref="D154:I154"/>
    <mergeCell ref="D155:I155"/>
    <mergeCell ref="D156:I156"/>
    <mergeCell ref="B166:C166"/>
    <mergeCell ref="B167:C167"/>
    <mergeCell ref="D163:I163"/>
    <mergeCell ref="D164:I164"/>
    <mergeCell ref="D165:I165"/>
    <mergeCell ref="D166:I166"/>
    <mergeCell ref="D167:I167"/>
    <mergeCell ref="J149:M149"/>
    <mergeCell ref="J150:M150"/>
    <mergeCell ref="J151:M151"/>
    <mergeCell ref="J152:M152"/>
    <mergeCell ref="J153:M153"/>
    <mergeCell ref="J154:M154"/>
    <mergeCell ref="J155:M155"/>
    <mergeCell ref="J156:M156"/>
    <mergeCell ref="J157:M157"/>
    <mergeCell ref="N139:Q139"/>
    <mergeCell ref="E134:J134"/>
    <mergeCell ref="E135:J135"/>
    <mergeCell ref="E137:J137"/>
    <mergeCell ref="E138:J138"/>
    <mergeCell ref="E139:J139"/>
    <mergeCell ref="K137:M137"/>
    <mergeCell ref="K138:M138"/>
    <mergeCell ref="K133:M133"/>
    <mergeCell ref="N134:Q134"/>
    <mergeCell ref="N135:Q135"/>
    <mergeCell ref="N137:Q137"/>
    <mergeCell ref="N138:Q138"/>
    <mergeCell ref="E133:J133"/>
    <mergeCell ref="N133:Q133"/>
    <mergeCell ref="K57:M57"/>
    <mergeCell ref="D80:I80"/>
    <mergeCell ref="B84:C84"/>
    <mergeCell ref="N67:Q67"/>
    <mergeCell ref="B70:D72"/>
    <mergeCell ref="K70:M72"/>
    <mergeCell ref="B73:D73"/>
    <mergeCell ref="K73:M73"/>
    <mergeCell ref="N68:Q68"/>
    <mergeCell ref="E69:J69"/>
    <mergeCell ref="N69:Q69"/>
    <mergeCell ref="J80:M80"/>
    <mergeCell ref="D81:I81"/>
    <mergeCell ref="J81:M81"/>
    <mergeCell ref="B82:C82"/>
    <mergeCell ref="J82:M82"/>
    <mergeCell ref="B83:C83"/>
    <mergeCell ref="D83:I83"/>
    <mergeCell ref="J83:M83"/>
    <mergeCell ref="K59:M59"/>
    <mergeCell ref="B64:D64"/>
    <mergeCell ref="B65:D65"/>
    <mergeCell ref="B66:D66"/>
    <mergeCell ref="K64:M64"/>
    <mergeCell ref="B85:C85"/>
    <mergeCell ref="D85:I85"/>
    <mergeCell ref="J85:M85"/>
    <mergeCell ref="B86:C86"/>
    <mergeCell ref="D86:I86"/>
    <mergeCell ref="J86:M86"/>
    <mergeCell ref="B87:C87"/>
    <mergeCell ref="D87:I87"/>
    <mergeCell ref="J87:M87"/>
    <mergeCell ref="B88:C88"/>
    <mergeCell ref="D88:I88"/>
    <mergeCell ref="J88:M88"/>
    <mergeCell ref="B89:C89"/>
    <mergeCell ref="D89:I89"/>
    <mergeCell ref="J89:M89"/>
    <mergeCell ref="B90:C90"/>
    <mergeCell ref="D90:I90"/>
    <mergeCell ref="J90:M90"/>
    <mergeCell ref="B91:C91"/>
    <mergeCell ref="D91:I91"/>
    <mergeCell ref="J91:M91"/>
    <mergeCell ref="B92:C92"/>
    <mergeCell ref="D92:I92"/>
    <mergeCell ref="J92:M92"/>
    <mergeCell ref="B93:C93"/>
    <mergeCell ref="D93:I93"/>
    <mergeCell ref="J93:M93"/>
    <mergeCell ref="B94:C94"/>
    <mergeCell ref="D94:I94"/>
    <mergeCell ref="J94:M94"/>
    <mergeCell ref="B95:C95"/>
    <mergeCell ref="D95:I95"/>
    <mergeCell ref="J95:M95"/>
    <mergeCell ref="B96:C96"/>
    <mergeCell ref="D96:I96"/>
    <mergeCell ref="J96:M96"/>
    <mergeCell ref="B97:C97"/>
    <mergeCell ref="D97:I97"/>
    <mergeCell ref="J97:M97"/>
    <mergeCell ref="B98:C98"/>
    <mergeCell ref="D98:I98"/>
    <mergeCell ref="J98:M98"/>
    <mergeCell ref="B99:C99"/>
    <mergeCell ref="D99:I99"/>
    <mergeCell ref="J99:M99"/>
    <mergeCell ref="B100:C100"/>
    <mergeCell ref="D100:I100"/>
    <mergeCell ref="J100:M100"/>
    <mergeCell ref="B101:C101"/>
    <mergeCell ref="D101:I101"/>
    <mergeCell ref="J101:M101"/>
    <mergeCell ref="B102:C102"/>
    <mergeCell ref="D102:I102"/>
    <mergeCell ref="J102:M102"/>
    <mergeCell ref="B103:C103"/>
    <mergeCell ref="D103:I103"/>
    <mergeCell ref="J103:M103"/>
    <mergeCell ref="B104:C104"/>
    <mergeCell ref="D104:I104"/>
    <mergeCell ref="J104:M104"/>
    <mergeCell ref="B105:C105"/>
    <mergeCell ref="D105:I105"/>
    <mergeCell ref="J105:M105"/>
    <mergeCell ref="N143:Q143"/>
    <mergeCell ref="B144:D144"/>
    <mergeCell ref="E144:J144"/>
    <mergeCell ref="K144:M144"/>
    <mergeCell ref="N144:Q144"/>
    <mergeCell ref="B106:C106"/>
    <mergeCell ref="D106:I106"/>
    <mergeCell ref="J106:M106"/>
    <mergeCell ref="B107:C107"/>
    <mergeCell ref="D107:I107"/>
    <mergeCell ref="J107:M107"/>
    <mergeCell ref="O108:P108"/>
    <mergeCell ref="B127:D127"/>
    <mergeCell ref="K127:M127"/>
    <mergeCell ref="N140:Q140"/>
    <mergeCell ref="N142:Q142"/>
    <mergeCell ref="E140:J140"/>
    <mergeCell ref="E141:J141"/>
    <mergeCell ref="E142:J142"/>
    <mergeCell ref="N141:Q141"/>
    <mergeCell ref="B133:D133"/>
    <mergeCell ref="B128:D128"/>
    <mergeCell ref="B137:D137"/>
    <mergeCell ref="B138:D138"/>
    <mergeCell ref="B175:C175"/>
    <mergeCell ref="D175:I175"/>
    <mergeCell ref="J175:M175"/>
    <mergeCell ref="B176:C176"/>
    <mergeCell ref="D176:I176"/>
    <mergeCell ref="J176:M176"/>
    <mergeCell ref="B118:Q118"/>
    <mergeCell ref="B121:J121"/>
    <mergeCell ref="B129:D129"/>
    <mergeCell ref="K129:M129"/>
    <mergeCell ref="B130:D132"/>
    <mergeCell ref="K130:M132"/>
    <mergeCell ref="B139:D139"/>
    <mergeCell ref="K139:M139"/>
    <mergeCell ref="B140:D142"/>
    <mergeCell ref="K140:M142"/>
    <mergeCell ref="B145:D145"/>
    <mergeCell ref="E145:J145"/>
    <mergeCell ref="K145:M145"/>
    <mergeCell ref="N145:Q145"/>
    <mergeCell ref="B148:C151"/>
    <mergeCell ref="B143:D143"/>
    <mergeCell ref="E143:J143"/>
    <mergeCell ref="K143:M143"/>
    <mergeCell ref="J177:M177"/>
    <mergeCell ref="O178:P178"/>
    <mergeCell ref="B188:Q188"/>
    <mergeCell ref="B191:J191"/>
    <mergeCell ref="B198:D198"/>
    <mergeCell ref="K198:M198"/>
    <mergeCell ref="B199:D199"/>
    <mergeCell ref="K199:M199"/>
    <mergeCell ref="B200:D202"/>
    <mergeCell ref="K200:M202"/>
    <mergeCell ref="B177:C177"/>
    <mergeCell ref="D177:I177"/>
    <mergeCell ref="E201:J201"/>
    <mergeCell ref="N201:Q201"/>
    <mergeCell ref="E202:J202"/>
    <mergeCell ref="N202:Q202"/>
    <mergeCell ref="N195:Q195"/>
    <mergeCell ref="B204:D204"/>
    <mergeCell ref="E204:J204"/>
    <mergeCell ref="K204:M204"/>
    <mergeCell ref="N204:Q204"/>
    <mergeCell ref="B205:D205"/>
    <mergeCell ref="E205:J205"/>
    <mergeCell ref="K205:M205"/>
    <mergeCell ref="N205:Q205"/>
    <mergeCell ref="E207:J207"/>
    <mergeCell ref="N207:Q207"/>
    <mergeCell ref="N208:Q208"/>
    <mergeCell ref="B209:D209"/>
    <mergeCell ref="E209:J209"/>
    <mergeCell ref="K209:M209"/>
    <mergeCell ref="N209:Q209"/>
    <mergeCell ref="B210:D212"/>
    <mergeCell ref="E210:J210"/>
    <mergeCell ref="K210:M212"/>
    <mergeCell ref="N210:Q210"/>
    <mergeCell ref="E211:J211"/>
    <mergeCell ref="N211:Q211"/>
    <mergeCell ref="E212:J212"/>
    <mergeCell ref="N212:Q212"/>
    <mergeCell ref="N213:Q213"/>
    <mergeCell ref="E214:J214"/>
    <mergeCell ref="N214:Q214"/>
    <mergeCell ref="B215:D215"/>
    <mergeCell ref="E215:J215"/>
    <mergeCell ref="K215:M215"/>
    <mergeCell ref="N215:Q215"/>
    <mergeCell ref="B218:C221"/>
    <mergeCell ref="D218:I218"/>
    <mergeCell ref="J218:M218"/>
    <mergeCell ref="D219:I219"/>
    <mergeCell ref="J219:M219"/>
    <mergeCell ref="D220:I220"/>
    <mergeCell ref="J220:M220"/>
    <mergeCell ref="D221:I221"/>
    <mergeCell ref="J221:M221"/>
    <mergeCell ref="B213:D213"/>
    <mergeCell ref="K213:M213"/>
    <mergeCell ref="B214:D214"/>
    <mergeCell ref="K214:M214"/>
    <mergeCell ref="E213:J213"/>
    <mergeCell ref="B227:C227"/>
    <mergeCell ref="D227:I227"/>
    <mergeCell ref="J227:M227"/>
    <mergeCell ref="B228:C228"/>
    <mergeCell ref="D228:I228"/>
    <mergeCell ref="J228:M228"/>
    <mergeCell ref="B229:C229"/>
    <mergeCell ref="D229:I229"/>
    <mergeCell ref="J229:M229"/>
    <mergeCell ref="B230:C230"/>
    <mergeCell ref="D230:I230"/>
    <mergeCell ref="J230:M230"/>
    <mergeCell ref="B231:C231"/>
    <mergeCell ref="D231:I231"/>
    <mergeCell ref="J231:M231"/>
    <mergeCell ref="B232:C232"/>
    <mergeCell ref="D232:I232"/>
    <mergeCell ref="J232:M232"/>
    <mergeCell ref="B233:C233"/>
    <mergeCell ref="D233:I233"/>
    <mergeCell ref="J233:M233"/>
    <mergeCell ref="B234:C234"/>
    <mergeCell ref="D234:I234"/>
    <mergeCell ref="J234:M234"/>
    <mergeCell ref="B235:C235"/>
    <mergeCell ref="D235:I235"/>
    <mergeCell ref="J235:M235"/>
    <mergeCell ref="J239:M239"/>
    <mergeCell ref="B240:C240"/>
    <mergeCell ref="D240:I240"/>
    <mergeCell ref="J240:M240"/>
    <mergeCell ref="B241:C241"/>
    <mergeCell ref="D241:I241"/>
    <mergeCell ref="J241:M241"/>
    <mergeCell ref="B236:C236"/>
    <mergeCell ref="D236:I236"/>
    <mergeCell ref="J236:M236"/>
    <mergeCell ref="B237:C237"/>
    <mergeCell ref="D237:I237"/>
    <mergeCell ref="J237:M237"/>
    <mergeCell ref="B238:C238"/>
    <mergeCell ref="D238:I238"/>
    <mergeCell ref="J238:M238"/>
    <mergeCell ref="F55:J55"/>
    <mergeCell ref="F53:J53"/>
    <mergeCell ref="O248:P248"/>
    <mergeCell ref="B33:J44"/>
    <mergeCell ref="B245:C245"/>
    <mergeCell ref="D245:I245"/>
    <mergeCell ref="J245:M245"/>
    <mergeCell ref="B246:C246"/>
    <mergeCell ref="D246:I246"/>
    <mergeCell ref="J246:M246"/>
    <mergeCell ref="B247:C247"/>
    <mergeCell ref="D247:I247"/>
    <mergeCell ref="J247:M247"/>
    <mergeCell ref="B242:C242"/>
    <mergeCell ref="D242:I242"/>
    <mergeCell ref="J242:M242"/>
    <mergeCell ref="B243:C243"/>
    <mergeCell ref="D243:I243"/>
    <mergeCell ref="J243:M243"/>
    <mergeCell ref="B244:C244"/>
    <mergeCell ref="D244:I244"/>
    <mergeCell ref="J244:M244"/>
    <mergeCell ref="B239:C239"/>
    <mergeCell ref="D239:I239"/>
  </mergeCells>
  <phoneticPr fontId="1"/>
  <pageMargins left="0.27559055118110237" right="0.15748031496062992" top="7.874015748031496E-2" bottom="7.874015748031496E-2" header="0.51181102362204722" footer="0.19685039370078741"/>
  <pageSetup paperSize="9" scale="65" orientation="portrait" verticalDpi="4294967292" r:id="rId1"/>
  <headerFooter alignWithMargins="0"/>
  <rowBreaks count="4" manualBreakCount="4">
    <brk id="45" max="16383" man="1"/>
    <brk id="115" max="16383" man="1"/>
    <brk id="185" max="16383" man="1"/>
    <brk id="254" max="16" man="1"/>
  </rowBreaks>
  <ignoredErrors>
    <ignoredError sqref="B15 P31" 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2">
              <controlPr defaultSize="0" autoFill="0" autoLine="0" autoPict="0">
                <anchor moveWithCells="1">
                  <from>
                    <xdr:col>6</xdr:col>
                    <xdr:colOff>161925</xdr:colOff>
                    <xdr:row>5</xdr:row>
                    <xdr:rowOff>219075</xdr:rowOff>
                  </from>
                  <to>
                    <xdr:col>6</xdr:col>
                    <xdr:colOff>542925</xdr:colOff>
                    <xdr:row>7</xdr:row>
                    <xdr:rowOff>114300</xdr:rowOff>
                  </to>
                </anchor>
              </controlPr>
            </control>
          </mc:Choice>
        </mc:AlternateContent>
        <mc:AlternateContent xmlns:mc="http://schemas.openxmlformats.org/markup-compatibility/2006">
          <mc:Choice Requires="x14">
            <control shapeId="2050" r:id="rId5" name="Check Box 3">
              <controlPr defaultSize="0" autoFill="0" autoLine="0" autoPict="0">
                <anchor moveWithCells="1">
                  <from>
                    <xdr:col>9</xdr:col>
                    <xdr:colOff>219075</xdr:colOff>
                    <xdr:row>5</xdr:row>
                    <xdr:rowOff>219075</xdr:rowOff>
                  </from>
                  <to>
                    <xdr:col>10</xdr:col>
                    <xdr:colOff>295275</xdr:colOff>
                    <xdr:row>7</xdr:row>
                    <xdr:rowOff>104775</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16</xdr:col>
                    <xdr:colOff>409575</xdr:colOff>
                    <xdr:row>5</xdr:row>
                    <xdr:rowOff>28575</xdr:rowOff>
                  </from>
                  <to>
                    <xdr:col>16</xdr:col>
                    <xdr:colOff>838200</xdr:colOff>
                    <xdr:row>6</xdr:row>
                    <xdr:rowOff>295275</xdr:rowOff>
                  </to>
                </anchor>
              </controlPr>
            </control>
          </mc:Choice>
        </mc:AlternateContent>
        <mc:AlternateContent xmlns:mc="http://schemas.openxmlformats.org/markup-compatibility/2006">
          <mc:Choice Requires="x14">
            <control shapeId="2118" r:id="rId7" name="Check Box 3">
              <controlPr defaultSize="0" autoFill="0" autoLine="0" autoPict="0">
                <anchor moveWithCells="1">
                  <from>
                    <xdr:col>13</xdr:col>
                    <xdr:colOff>428625</xdr:colOff>
                    <xdr:row>5</xdr:row>
                    <xdr:rowOff>219075</xdr:rowOff>
                  </from>
                  <to>
                    <xdr:col>13</xdr:col>
                    <xdr:colOff>828675</xdr:colOff>
                    <xdr:row>7</xdr:row>
                    <xdr:rowOff>104775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theme="1"/>
  </sheetPr>
  <dimension ref="A1:R1030"/>
  <sheetViews>
    <sheetView zoomScaleNormal="100" workbookViewId="0">
      <selection activeCell="P3" sqref="P3"/>
    </sheetView>
  </sheetViews>
  <sheetFormatPr defaultColWidth="13.109375" defaultRowHeight="14.45" customHeight="1"/>
  <cols>
    <col min="1" max="2" width="9.44140625" style="13" customWidth="1"/>
    <col min="3" max="3" width="10.88671875" style="3" customWidth="1"/>
    <col min="4" max="4" width="5.88671875" style="3" customWidth="1"/>
    <col min="5" max="5" width="9.109375" style="100" customWidth="1"/>
    <col min="6" max="6" width="9.109375" style="3" customWidth="1"/>
    <col min="7" max="9" width="9.44140625" style="3" customWidth="1"/>
    <col min="10" max="10" width="8.109375" style="3" customWidth="1"/>
    <col min="11" max="11" width="8.109375" style="12" customWidth="1"/>
    <col min="12" max="13" width="5.44140625" style="3" customWidth="1"/>
    <col min="14" max="14" width="2.6640625" style="3" customWidth="1"/>
    <col min="15" max="15" width="13.109375" style="62"/>
    <col min="16" max="16" width="13.109375" style="61"/>
    <col min="17" max="16384" width="13.109375" style="3"/>
  </cols>
  <sheetData>
    <row r="1" spans="1:18" ht="14.45" customHeight="1" thickBot="1">
      <c r="A1" s="1" t="s">
        <v>7</v>
      </c>
      <c r="B1" s="2" t="s">
        <v>9</v>
      </c>
      <c r="D1" s="4">
        <v>1</v>
      </c>
      <c r="E1" s="96">
        <v>2</v>
      </c>
      <c r="F1" s="5" t="s">
        <v>43</v>
      </c>
      <c r="G1" s="69" t="s">
        <v>38</v>
      </c>
      <c r="H1" s="69" t="s">
        <v>30</v>
      </c>
      <c r="I1" s="70" t="s">
        <v>31</v>
      </c>
      <c r="J1" s="85" t="s">
        <v>44</v>
      </c>
      <c r="K1" s="85" t="s">
        <v>45</v>
      </c>
      <c r="L1" s="78" t="s">
        <v>44</v>
      </c>
      <c r="M1" s="6" t="s">
        <v>45</v>
      </c>
      <c r="O1" s="61" t="s">
        <v>41</v>
      </c>
    </row>
    <row r="2" spans="1:18" ht="14.45" customHeight="1" thickTop="1" thickBot="1">
      <c r="A2" s="7">
        <f>出荷依頼申込書!P31</f>
        <v>19</v>
      </c>
      <c r="B2" s="95">
        <f>IF(A2&lt;1000,VLOOKUP(A2,D1:E1001,2),A2*3.99)</f>
        <v>120.59</v>
      </c>
      <c r="D2" s="8">
        <v>1</v>
      </c>
      <c r="E2" s="97">
        <v>22.19</v>
      </c>
      <c r="F2" s="8">
        <v>1</v>
      </c>
      <c r="G2" s="71">
        <f>出荷依頼申込書!G11</f>
        <v>20</v>
      </c>
      <c r="H2" s="71">
        <f>出荷依頼申込書!I11</f>
        <v>20</v>
      </c>
      <c r="I2" s="71">
        <f>出荷依頼申込書!L11</f>
        <v>30</v>
      </c>
      <c r="J2" s="72">
        <f>MAX(G2:I2)+((SMALL(G2:I2,1)+SMALL(G2:I2,2))*2)</f>
        <v>110</v>
      </c>
      <c r="K2" s="111">
        <f>VLOOKUP(J2,L2:M421,2)</f>
        <v>0</v>
      </c>
      <c r="L2" s="79">
        <v>0</v>
      </c>
      <c r="M2" s="10">
        <v>0</v>
      </c>
      <c r="N2" s="11"/>
      <c r="O2" s="81" t="s">
        <v>46</v>
      </c>
      <c r="P2" s="82" t="s">
        <v>47</v>
      </c>
      <c r="R2" s="68"/>
    </row>
    <row r="3" spans="1:18" ht="14.45" customHeight="1">
      <c r="A3" s="12" t="s">
        <v>8</v>
      </c>
      <c r="D3" s="14">
        <v>2</v>
      </c>
      <c r="E3" s="98">
        <v>28.79</v>
      </c>
      <c r="F3" s="14">
        <v>2</v>
      </c>
      <c r="G3" s="73">
        <f>出荷依頼申込書!G12</f>
        <v>0</v>
      </c>
      <c r="H3" s="73">
        <f>出荷依頼申込書!I12</f>
        <v>0</v>
      </c>
      <c r="I3" s="73">
        <f>出荷依頼申込書!L12</f>
        <v>0</v>
      </c>
      <c r="J3" s="74">
        <f t="shared" ref="J3:J21" si="0">MAX(G3:I3)+((SMALL(G3:I3,1)+SMALL(G3:I3,2))*2)</f>
        <v>0</v>
      </c>
      <c r="K3" s="86">
        <f>VLOOKUP(J3,L2:M421,2)</f>
        <v>0</v>
      </c>
      <c r="L3" s="80">
        <v>1</v>
      </c>
      <c r="M3" s="10">
        <v>0</v>
      </c>
      <c r="N3" s="11"/>
      <c r="O3" s="101">
        <f>(出荷依頼申込書!Q108)*0.02</f>
        <v>6</v>
      </c>
      <c r="P3" s="101" t="e">
        <f>IF(出荷依頼申込書!#REF!=TRUE,IF(O3&lt;5.99,"$5.99",O3),0)</f>
        <v>#REF!</v>
      </c>
    </row>
    <row r="4" spans="1:18" ht="14.45" customHeight="1">
      <c r="A4" s="3" t="s">
        <v>39</v>
      </c>
      <c r="D4" s="14">
        <v>3</v>
      </c>
      <c r="E4" s="98">
        <v>34.79</v>
      </c>
      <c r="F4" s="14">
        <v>3</v>
      </c>
      <c r="G4" s="73">
        <f>出荷依頼申込書!G13</f>
        <v>0</v>
      </c>
      <c r="H4" s="73">
        <f>出荷依頼申込書!I13</f>
        <v>0</v>
      </c>
      <c r="I4" s="73">
        <f>出荷依頼申込書!L13</f>
        <v>0</v>
      </c>
      <c r="J4" s="74">
        <f t="shared" si="0"/>
        <v>0</v>
      </c>
      <c r="K4" s="86">
        <f>VLOOKUP(J4,L1:M421,2)</f>
        <v>0</v>
      </c>
      <c r="L4" s="80">
        <v>2</v>
      </c>
      <c r="M4" s="10">
        <v>0</v>
      </c>
      <c r="N4" s="11"/>
      <c r="O4" s="63"/>
    </row>
    <row r="5" spans="1:18" ht="14.45" customHeight="1">
      <c r="D5" s="14">
        <v>4</v>
      </c>
      <c r="E5" s="98">
        <v>37.79</v>
      </c>
      <c r="F5" s="14">
        <v>4</v>
      </c>
      <c r="G5" s="73">
        <f>出荷依頼申込書!G14</f>
        <v>0</v>
      </c>
      <c r="H5" s="73">
        <f>出荷依頼申込書!I14</f>
        <v>0</v>
      </c>
      <c r="I5" s="73">
        <f>出荷依頼申込書!L14</f>
        <v>0</v>
      </c>
      <c r="J5" s="74">
        <f t="shared" si="0"/>
        <v>0</v>
      </c>
      <c r="K5" s="86">
        <f>VLOOKUP(J5,L1:M421,2)</f>
        <v>0</v>
      </c>
      <c r="L5" s="80">
        <v>3</v>
      </c>
      <c r="M5" s="10">
        <v>0</v>
      </c>
      <c r="N5" s="11"/>
      <c r="O5" s="84"/>
    </row>
    <row r="6" spans="1:18" ht="14.45" customHeight="1">
      <c r="D6" s="14">
        <v>5</v>
      </c>
      <c r="E6" s="98">
        <v>43.79</v>
      </c>
      <c r="F6" s="14">
        <v>5</v>
      </c>
      <c r="G6" s="73">
        <f>出荷依頼申込書!G15</f>
        <v>0</v>
      </c>
      <c r="H6" s="73">
        <f>出荷依頼申込書!I15</f>
        <v>0</v>
      </c>
      <c r="I6" s="73">
        <f>出荷依頼申込書!L15</f>
        <v>0</v>
      </c>
      <c r="J6" s="74">
        <f t="shared" si="0"/>
        <v>0</v>
      </c>
      <c r="K6" s="86">
        <f>VLOOKUP(J6,L1:M421,2)</f>
        <v>0</v>
      </c>
      <c r="L6" s="80">
        <v>4</v>
      </c>
      <c r="M6" s="10">
        <v>0</v>
      </c>
      <c r="N6" s="11"/>
    </row>
    <row r="7" spans="1:18" ht="14.45" customHeight="1">
      <c r="D7" s="14">
        <v>6</v>
      </c>
      <c r="E7" s="98">
        <v>52.19</v>
      </c>
      <c r="F7" s="14">
        <v>6</v>
      </c>
      <c r="G7" s="73">
        <f>出荷依頼申込書!G16</f>
        <v>0</v>
      </c>
      <c r="H7" s="73">
        <f>出荷依頼申込書!I16</f>
        <v>0</v>
      </c>
      <c r="I7" s="73">
        <f>出荷依頼申込書!L16</f>
        <v>0</v>
      </c>
      <c r="J7" s="74">
        <f t="shared" si="0"/>
        <v>0</v>
      </c>
      <c r="K7" s="86">
        <f>VLOOKUP(J7,L1:M421,2)</f>
        <v>0</v>
      </c>
      <c r="L7" s="10">
        <v>5</v>
      </c>
      <c r="M7" s="10">
        <v>0</v>
      </c>
      <c r="N7" s="11"/>
    </row>
    <row r="8" spans="1:18" ht="14.45" customHeight="1">
      <c r="D8" s="14">
        <v>7</v>
      </c>
      <c r="E8" s="98">
        <v>56.39</v>
      </c>
      <c r="F8" s="14">
        <v>7</v>
      </c>
      <c r="G8" s="73">
        <f>出荷依頼申込書!G17</f>
        <v>0</v>
      </c>
      <c r="H8" s="73">
        <f>出荷依頼申込書!I17</f>
        <v>0</v>
      </c>
      <c r="I8" s="73">
        <f>出荷依頼申込書!L17</f>
        <v>0</v>
      </c>
      <c r="J8" s="74">
        <f t="shared" si="0"/>
        <v>0</v>
      </c>
      <c r="K8" s="86">
        <f>VLOOKUP(J8,L1:M421,2)</f>
        <v>0</v>
      </c>
      <c r="L8" s="15">
        <v>6</v>
      </c>
      <c r="M8" s="15">
        <v>0</v>
      </c>
      <c r="N8" s="11"/>
    </row>
    <row r="9" spans="1:18" ht="14.45" customHeight="1">
      <c r="D9" s="14">
        <v>8</v>
      </c>
      <c r="E9" s="98">
        <v>61.19</v>
      </c>
      <c r="F9" s="14">
        <v>8</v>
      </c>
      <c r="G9" s="73">
        <f>出荷依頼申込書!G18</f>
        <v>0</v>
      </c>
      <c r="H9" s="73">
        <f>出荷依頼申込書!I18</f>
        <v>0</v>
      </c>
      <c r="I9" s="73">
        <f>出荷依頼申込書!L18</f>
        <v>0</v>
      </c>
      <c r="J9" s="74">
        <f t="shared" si="0"/>
        <v>0</v>
      </c>
      <c r="K9" s="86">
        <f>VLOOKUP(J9,L1:M421,2)</f>
        <v>0</v>
      </c>
      <c r="L9" s="15">
        <v>7</v>
      </c>
      <c r="M9" s="15">
        <v>0</v>
      </c>
      <c r="N9" s="11"/>
    </row>
    <row r="10" spans="1:18" ht="14.45" customHeight="1">
      <c r="D10" s="14">
        <v>9</v>
      </c>
      <c r="E10" s="98">
        <v>63.59</v>
      </c>
      <c r="F10" s="14">
        <v>9</v>
      </c>
      <c r="G10" s="73">
        <f>出荷依頼申込書!G19</f>
        <v>0</v>
      </c>
      <c r="H10" s="73">
        <f>出荷依頼申込書!I19</f>
        <v>0</v>
      </c>
      <c r="I10" s="73">
        <f>出荷依頼申込書!L19</f>
        <v>0</v>
      </c>
      <c r="J10" s="74">
        <f t="shared" si="0"/>
        <v>0</v>
      </c>
      <c r="K10" s="86">
        <f>VLOOKUP(J10,L1:M421,2)</f>
        <v>0</v>
      </c>
      <c r="L10" s="15">
        <v>8</v>
      </c>
      <c r="M10" s="15">
        <v>0</v>
      </c>
      <c r="N10" s="11"/>
    </row>
    <row r="11" spans="1:18" ht="14.45" customHeight="1">
      <c r="D11" s="14">
        <v>10</v>
      </c>
      <c r="E11" s="98">
        <v>65.39</v>
      </c>
      <c r="F11" s="14">
        <v>10</v>
      </c>
      <c r="G11" s="73">
        <f>出荷依頼申込書!G20</f>
        <v>0</v>
      </c>
      <c r="H11" s="73">
        <f>出荷依頼申込書!I20</f>
        <v>0</v>
      </c>
      <c r="I11" s="73">
        <f>出荷依頼申込書!L20</f>
        <v>0</v>
      </c>
      <c r="J11" s="74">
        <f t="shared" si="0"/>
        <v>0</v>
      </c>
      <c r="K11" s="86">
        <f>VLOOKUP(J11,L1:M421,2)</f>
        <v>0</v>
      </c>
      <c r="L11" s="15">
        <v>9</v>
      </c>
      <c r="M11" s="15">
        <v>0</v>
      </c>
      <c r="N11" s="11"/>
    </row>
    <row r="12" spans="1:18" ht="14.45" customHeight="1">
      <c r="D12" s="14">
        <v>11</v>
      </c>
      <c r="E12" s="98">
        <v>65.989999999999995</v>
      </c>
      <c r="F12" s="14">
        <v>11</v>
      </c>
      <c r="G12" s="73">
        <f>出荷依頼申込書!G21</f>
        <v>0</v>
      </c>
      <c r="H12" s="73">
        <f>出荷依頼申込書!I21</f>
        <v>0</v>
      </c>
      <c r="I12" s="73">
        <f>出荷依頼申込書!L21</f>
        <v>0</v>
      </c>
      <c r="J12" s="74">
        <f t="shared" si="0"/>
        <v>0</v>
      </c>
      <c r="K12" s="86">
        <f>VLOOKUP(J12,L1:M421,2)</f>
        <v>0</v>
      </c>
      <c r="L12" s="15">
        <v>10</v>
      </c>
      <c r="M12" s="15">
        <v>0</v>
      </c>
      <c r="N12" s="11"/>
    </row>
    <row r="13" spans="1:18" ht="14.45" customHeight="1">
      <c r="D13" s="14">
        <v>12</v>
      </c>
      <c r="E13" s="98">
        <v>66.59</v>
      </c>
      <c r="F13" s="14">
        <v>12</v>
      </c>
      <c r="G13" s="73">
        <f>出荷依頼申込書!G22</f>
        <v>0</v>
      </c>
      <c r="H13" s="73">
        <f>出荷依頼申込書!I22</f>
        <v>0</v>
      </c>
      <c r="I13" s="73">
        <f>出荷依頼申込書!L22</f>
        <v>0</v>
      </c>
      <c r="J13" s="74">
        <f t="shared" si="0"/>
        <v>0</v>
      </c>
      <c r="K13" s="86">
        <f>VLOOKUP(J13,L1:M421,2)</f>
        <v>0</v>
      </c>
      <c r="L13" s="15">
        <v>11</v>
      </c>
      <c r="M13" s="15">
        <v>0</v>
      </c>
      <c r="N13" s="11"/>
    </row>
    <row r="14" spans="1:18" ht="14.45" customHeight="1">
      <c r="D14" s="14">
        <v>13</v>
      </c>
      <c r="E14" s="98">
        <v>66.59</v>
      </c>
      <c r="F14" s="14">
        <v>13</v>
      </c>
      <c r="G14" s="73">
        <f>出荷依頼申込書!G23</f>
        <v>0</v>
      </c>
      <c r="H14" s="73">
        <f>出荷依頼申込書!I23</f>
        <v>0</v>
      </c>
      <c r="I14" s="73">
        <f>出荷依頼申込書!L23</f>
        <v>0</v>
      </c>
      <c r="J14" s="74">
        <f t="shared" si="0"/>
        <v>0</v>
      </c>
      <c r="K14" s="86">
        <f>VLOOKUP(J14,L1:M421,2)</f>
        <v>0</v>
      </c>
      <c r="L14" s="15">
        <v>12</v>
      </c>
      <c r="M14" s="15">
        <v>0</v>
      </c>
      <c r="N14" s="11"/>
    </row>
    <row r="15" spans="1:18" ht="14.45" customHeight="1">
      <c r="D15" s="14">
        <v>14</v>
      </c>
      <c r="E15" s="98">
        <v>79.790000000000006</v>
      </c>
      <c r="F15" s="14">
        <v>14</v>
      </c>
      <c r="G15" s="73">
        <f>出荷依頼申込書!G24</f>
        <v>0</v>
      </c>
      <c r="H15" s="73">
        <f>出荷依頼申込書!I24</f>
        <v>0</v>
      </c>
      <c r="I15" s="73">
        <f>出荷依頼申込書!L24</f>
        <v>0</v>
      </c>
      <c r="J15" s="74">
        <f t="shared" si="0"/>
        <v>0</v>
      </c>
      <c r="K15" s="86">
        <f>VLOOKUP(,L1:M421,2)</f>
        <v>0</v>
      </c>
      <c r="L15" s="15">
        <v>13</v>
      </c>
      <c r="M15" s="15">
        <v>0</v>
      </c>
      <c r="N15" s="11"/>
    </row>
    <row r="16" spans="1:18" ht="14.45" customHeight="1">
      <c r="D16" s="14">
        <v>15</v>
      </c>
      <c r="E16" s="98">
        <v>86.39</v>
      </c>
      <c r="F16" s="14">
        <v>15</v>
      </c>
      <c r="G16" s="73">
        <f>出荷依頼申込書!G25</f>
        <v>0</v>
      </c>
      <c r="H16" s="73">
        <f>出荷依頼申込書!I25</f>
        <v>0</v>
      </c>
      <c r="I16" s="73">
        <f>出荷依頼申込書!L25</f>
        <v>0</v>
      </c>
      <c r="J16" s="74">
        <f t="shared" si="0"/>
        <v>0</v>
      </c>
      <c r="K16" s="86">
        <f>VLOOKUP(J16,L1:M421,2)</f>
        <v>0</v>
      </c>
      <c r="L16" s="15">
        <v>14</v>
      </c>
      <c r="M16" s="15">
        <v>0</v>
      </c>
      <c r="N16" s="11"/>
    </row>
    <row r="17" spans="4:14" ht="14.45" customHeight="1">
      <c r="D17" s="14">
        <v>16</v>
      </c>
      <c r="E17" s="98">
        <v>100.19</v>
      </c>
      <c r="F17" s="14">
        <v>16</v>
      </c>
      <c r="G17" s="73">
        <f>出荷依頼申込書!G26</f>
        <v>0</v>
      </c>
      <c r="H17" s="73">
        <f>出荷依頼申込書!I26</f>
        <v>0</v>
      </c>
      <c r="I17" s="73">
        <f>出荷依頼申込書!L26</f>
        <v>0</v>
      </c>
      <c r="J17" s="74">
        <f t="shared" si="0"/>
        <v>0</v>
      </c>
      <c r="K17" s="86">
        <f>VLOOKUP(J17,L1:M421,2)</f>
        <v>0</v>
      </c>
      <c r="L17" s="15">
        <v>15</v>
      </c>
      <c r="M17" s="15">
        <v>0</v>
      </c>
      <c r="N17" s="11"/>
    </row>
    <row r="18" spans="4:14" ht="14.45" customHeight="1">
      <c r="D18" s="14">
        <v>17</v>
      </c>
      <c r="E18" s="98">
        <v>102.59</v>
      </c>
      <c r="F18" s="14">
        <v>17</v>
      </c>
      <c r="G18" s="73">
        <f>出荷依頼申込書!G27</f>
        <v>0</v>
      </c>
      <c r="H18" s="73">
        <f>出荷依頼申込書!I27</f>
        <v>0</v>
      </c>
      <c r="I18" s="73">
        <f>出荷依頼申込書!L27</f>
        <v>0</v>
      </c>
      <c r="J18" s="74">
        <f t="shared" si="0"/>
        <v>0</v>
      </c>
      <c r="K18" s="86">
        <f>VLOOKUP(J18,L1:M421,2)</f>
        <v>0</v>
      </c>
      <c r="L18" s="15">
        <v>16</v>
      </c>
      <c r="M18" s="15">
        <v>0</v>
      </c>
      <c r="N18" s="11"/>
    </row>
    <row r="19" spans="4:14" ht="14.45" customHeight="1">
      <c r="D19" s="14">
        <v>18</v>
      </c>
      <c r="E19" s="98">
        <v>104.39</v>
      </c>
      <c r="F19" s="14">
        <v>18</v>
      </c>
      <c r="G19" s="73">
        <f>出荷依頼申込書!G28</f>
        <v>0</v>
      </c>
      <c r="H19" s="73">
        <f>出荷依頼申込書!I28</f>
        <v>0</v>
      </c>
      <c r="I19" s="73">
        <f>出荷依頼申込書!L28</f>
        <v>0</v>
      </c>
      <c r="J19" s="74">
        <f t="shared" si="0"/>
        <v>0</v>
      </c>
      <c r="K19" s="86">
        <f>VLOOKUP(J19,L1:M421,2)</f>
        <v>0</v>
      </c>
      <c r="L19" s="15">
        <v>17</v>
      </c>
      <c r="M19" s="15">
        <v>0</v>
      </c>
      <c r="N19" s="11"/>
    </row>
    <row r="20" spans="4:14" ht="14.45" customHeight="1">
      <c r="D20" s="14">
        <v>19</v>
      </c>
      <c r="E20" s="98">
        <v>120.59</v>
      </c>
      <c r="F20" s="14">
        <v>19</v>
      </c>
      <c r="G20" s="73">
        <f>出荷依頼申込書!G29</f>
        <v>0</v>
      </c>
      <c r="H20" s="73">
        <f>出荷依頼申込書!I29</f>
        <v>0</v>
      </c>
      <c r="I20" s="73">
        <f>出荷依頼申込書!L29</f>
        <v>0</v>
      </c>
      <c r="J20" s="74">
        <f t="shared" si="0"/>
        <v>0</v>
      </c>
      <c r="K20" s="86">
        <f>VLOOKUP(J20,L1:M421,2)</f>
        <v>0</v>
      </c>
      <c r="L20" s="15">
        <v>18</v>
      </c>
      <c r="M20" s="15">
        <v>0</v>
      </c>
      <c r="N20" s="11"/>
    </row>
    <row r="21" spans="4:14" ht="14.45" customHeight="1" thickBot="1">
      <c r="D21" s="14">
        <v>20</v>
      </c>
      <c r="E21" s="98">
        <v>146.38999999999999</v>
      </c>
      <c r="F21" s="16">
        <v>20</v>
      </c>
      <c r="G21" s="75">
        <f>出荷依頼申込書!G30</f>
        <v>0</v>
      </c>
      <c r="H21" s="75">
        <f>出荷依頼申込書!I30</f>
        <v>0</v>
      </c>
      <c r="I21" s="75">
        <f>出荷依頼申込書!L30</f>
        <v>0</v>
      </c>
      <c r="J21" s="76">
        <f t="shared" si="0"/>
        <v>0</v>
      </c>
      <c r="K21" s="87">
        <f>VLOOKUP(J21,L1:M421,2)</f>
        <v>0</v>
      </c>
      <c r="L21" s="15">
        <v>19</v>
      </c>
      <c r="M21" s="15">
        <v>0</v>
      </c>
      <c r="N21" s="11"/>
    </row>
    <row r="22" spans="4:14" ht="14.45" customHeight="1">
      <c r="D22" s="14">
        <v>21</v>
      </c>
      <c r="E22" s="98">
        <v>148.19</v>
      </c>
      <c r="F22" s="110"/>
      <c r="G22" s="88"/>
      <c r="H22" s="88"/>
      <c r="I22" s="88"/>
      <c r="J22" s="77"/>
      <c r="L22" s="15">
        <v>20</v>
      </c>
      <c r="M22" s="15">
        <v>0</v>
      </c>
      <c r="N22" s="11"/>
    </row>
    <row r="23" spans="4:14" ht="14.45" customHeight="1">
      <c r="D23" s="14">
        <v>22</v>
      </c>
      <c r="E23" s="98">
        <v>148.79</v>
      </c>
      <c r="F23" s="9"/>
      <c r="G23" s="77"/>
      <c r="H23" s="88"/>
      <c r="I23" s="88"/>
      <c r="L23" s="15">
        <v>21</v>
      </c>
      <c r="M23" s="15">
        <v>0</v>
      </c>
      <c r="N23" s="11"/>
    </row>
    <row r="24" spans="4:14" ht="14.45" customHeight="1">
      <c r="D24" s="14">
        <v>23</v>
      </c>
      <c r="E24" s="99">
        <v>157.19</v>
      </c>
      <c r="F24" s="9"/>
      <c r="G24" s="9"/>
      <c r="H24" s="9"/>
      <c r="I24" s="9"/>
      <c r="J24" s="9"/>
      <c r="K24" s="88"/>
      <c r="L24" s="15">
        <v>22</v>
      </c>
      <c r="M24" s="15">
        <v>0</v>
      </c>
      <c r="N24" s="11"/>
    </row>
    <row r="25" spans="4:14" ht="14.45" customHeight="1">
      <c r="D25" s="14">
        <v>24</v>
      </c>
      <c r="E25" s="99">
        <v>161.38999999999999</v>
      </c>
      <c r="F25" s="9"/>
      <c r="G25" s="9"/>
      <c r="H25" s="9"/>
      <c r="I25" s="77"/>
      <c r="J25" s="77"/>
      <c r="K25" s="88"/>
      <c r="L25" s="15">
        <v>23</v>
      </c>
      <c r="M25" s="15">
        <v>0</v>
      </c>
      <c r="N25" s="11"/>
    </row>
    <row r="26" spans="4:14" ht="14.45" customHeight="1">
      <c r="D26" s="14">
        <v>25</v>
      </c>
      <c r="E26" s="99">
        <v>164.99</v>
      </c>
      <c r="F26" s="9"/>
      <c r="G26" s="9"/>
      <c r="H26" s="9"/>
      <c r="I26" s="77"/>
      <c r="J26" s="77"/>
      <c r="K26" s="88"/>
      <c r="L26" s="15">
        <v>24</v>
      </c>
      <c r="M26" s="15">
        <v>0</v>
      </c>
      <c r="N26" s="11"/>
    </row>
    <row r="27" spans="4:14" ht="14.45" customHeight="1">
      <c r="D27" s="14">
        <v>26</v>
      </c>
      <c r="E27" s="99">
        <v>169.79</v>
      </c>
      <c r="F27" s="9"/>
      <c r="G27" s="9"/>
      <c r="H27" s="9"/>
      <c r="I27" s="77"/>
      <c r="J27" s="77"/>
      <c r="K27" s="88"/>
      <c r="L27" s="15">
        <v>25</v>
      </c>
      <c r="M27" s="15">
        <v>0</v>
      </c>
      <c r="N27" s="11"/>
    </row>
    <row r="28" spans="4:14" ht="14.45" customHeight="1">
      <c r="D28" s="14">
        <v>27</v>
      </c>
      <c r="E28" s="99">
        <v>174.59</v>
      </c>
      <c r="F28" s="9"/>
      <c r="G28" s="9"/>
      <c r="H28" s="9"/>
      <c r="I28" s="77"/>
      <c r="J28" s="77"/>
      <c r="K28" s="88"/>
      <c r="L28" s="15">
        <v>26</v>
      </c>
      <c r="M28" s="15">
        <v>0</v>
      </c>
      <c r="N28" s="11"/>
    </row>
    <row r="29" spans="4:14" ht="14.45" customHeight="1">
      <c r="D29" s="14">
        <v>28</v>
      </c>
      <c r="E29" s="99">
        <v>177.59</v>
      </c>
      <c r="F29" s="9"/>
      <c r="G29" s="9"/>
      <c r="H29" s="9"/>
      <c r="I29" s="77"/>
      <c r="J29" s="77"/>
      <c r="K29" s="88"/>
      <c r="L29" s="15">
        <v>27</v>
      </c>
      <c r="M29" s="15">
        <v>0</v>
      </c>
      <c r="N29" s="11"/>
    </row>
    <row r="30" spans="4:14" ht="14.45" customHeight="1">
      <c r="D30" s="14">
        <v>29</v>
      </c>
      <c r="E30" s="99">
        <v>179.99</v>
      </c>
      <c r="F30" s="9"/>
      <c r="G30" s="77"/>
      <c r="H30" s="77"/>
      <c r="I30" s="77"/>
      <c r="J30" s="77"/>
      <c r="K30" s="88"/>
      <c r="L30" s="15">
        <v>28</v>
      </c>
      <c r="M30" s="15">
        <v>0</v>
      </c>
      <c r="N30" s="11"/>
    </row>
    <row r="31" spans="4:14" ht="14.45" customHeight="1">
      <c r="D31" s="14">
        <v>30</v>
      </c>
      <c r="E31" s="99">
        <v>187.19</v>
      </c>
      <c r="F31" s="9"/>
      <c r="G31" s="77"/>
      <c r="H31" s="77"/>
      <c r="I31" s="77"/>
      <c r="J31" s="77"/>
      <c r="K31" s="88"/>
      <c r="L31" s="15">
        <v>29</v>
      </c>
      <c r="M31" s="15">
        <v>0</v>
      </c>
      <c r="N31" s="11"/>
    </row>
    <row r="32" spans="4:14" ht="14.45" customHeight="1">
      <c r="D32" s="14">
        <v>31</v>
      </c>
      <c r="E32" s="99">
        <v>189.59</v>
      </c>
      <c r="F32" s="9"/>
      <c r="G32" s="77"/>
      <c r="H32" s="77"/>
      <c r="I32" s="77"/>
      <c r="J32" s="77"/>
      <c r="K32" s="88"/>
      <c r="L32" s="15">
        <v>30</v>
      </c>
      <c r="M32" s="15">
        <v>0</v>
      </c>
      <c r="N32" s="11"/>
    </row>
    <row r="33" spans="4:14" ht="14.45" customHeight="1">
      <c r="D33" s="14">
        <v>32</v>
      </c>
      <c r="E33" s="99">
        <v>193.19</v>
      </c>
      <c r="F33" s="9"/>
      <c r="G33" s="77"/>
      <c r="H33" s="77"/>
      <c r="I33" s="77"/>
      <c r="J33" s="77"/>
      <c r="K33" s="88"/>
      <c r="L33" s="15">
        <v>31</v>
      </c>
      <c r="M33" s="15">
        <v>0</v>
      </c>
      <c r="N33" s="11"/>
    </row>
    <row r="34" spans="4:14" ht="14.45" customHeight="1">
      <c r="D34" s="14">
        <v>33</v>
      </c>
      <c r="E34" s="99">
        <v>196.19</v>
      </c>
      <c r="F34" s="9"/>
      <c r="G34" s="77"/>
      <c r="H34" s="77"/>
      <c r="I34" s="77"/>
      <c r="J34" s="77"/>
      <c r="K34" s="88"/>
      <c r="L34" s="15">
        <v>32</v>
      </c>
      <c r="M34" s="15">
        <v>0</v>
      </c>
      <c r="N34" s="11"/>
    </row>
    <row r="35" spans="4:14" ht="14.45" customHeight="1">
      <c r="D35" s="14">
        <v>34</v>
      </c>
      <c r="E35" s="99">
        <v>199.19</v>
      </c>
      <c r="F35" s="9"/>
      <c r="G35" s="77"/>
      <c r="H35" s="77"/>
      <c r="I35" s="77"/>
      <c r="J35" s="77"/>
      <c r="K35" s="88"/>
      <c r="L35" s="15">
        <v>33</v>
      </c>
      <c r="M35" s="15">
        <v>0</v>
      </c>
      <c r="N35" s="11"/>
    </row>
    <row r="36" spans="4:14" ht="14.45" customHeight="1">
      <c r="D36" s="14">
        <v>35</v>
      </c>
      <c r="E36" s="99">
        <v>204.59</v>
      </c>
      <c r="F36" s="9"/>
      <c r="G36" s="77"/>
      <c r="H36" s="77"/>
      <c r="I36" s="77"/>
      <c r="J36" s="77"/>
      <c r="K36" s="88"/>
      <c r="L36" s="15">
        <v>34</v>
      </c>
      <c r="M36" s="15">
        <v>0</v>
      </c>
      <c r="N36" s="11"/>
    </row>
    <row r="37" spans="4:14" ht="14.45" customHeight="1">
      <c r="D37" s="14">
        <v>36</v>
      </c>
      <c r="E37" s="99">
        <v>207.59</v>
      </c>
      <c r="F37" s="9"/>
      <c r="G37" s="77"/>
      <c r="H37" s="77"/>
      <c r="I37" s="77"/>
      <c r="J37" s="77"/>
      <c r="K37" s="88"/>
      <c r="L37" s="15">
        <v>35</v>
      </c>
      <c r="M37" s="15">
        <v>0</v>
      </c>
      <c r="N37" s="11"/>
    </row>
    <row r="38" spans="4:14" ht="14.45" customHeight="1">
      <c r="D38" s="14">
        <v>37</v>
      </c>
      <c r="E38" s="99">
        <v>211.19</v>
      </c>
      <c r="F38" s="9"/>
      <c r="G38" s="77"/>
      <c r="H38" s="77"/>
      <c r="I38" s="77"/>
      <c r="J38" s="77"/>
      <c r="K38" s="88"/>
      <c r="L38" s="15">
        <v>36</v>
      </c>
      <c r="M38" s="15">
        <v>0</v>
      </c>
      <c r="N38" s="11"/>
    </row>
    <row r="39" spans="4:14" ht="14.45" customHeight="1">
      <c r="D39" s="14">
        <v>38</v>
      </c>
      <c r="E39" s="99">
        <v>211.79</v>
      </c>
      <c r="F39" s="9"/>
      <c r="G39" s="77"/>
      <c r="H39" s="77"/>
      <c r="I39" s="77"/>
      <c r="J39" s="77"/>
      <c r="K39" s="88"/>
      <c r="L39" s="15">
        <v>37</v>
      </c>
      <c r="M39" s="15">
        <v>0</v>
      </c>
      <c r="N39" s="11"/>
    </row>
    <row r="40" spans="4:14" ht="14.45" customHeight="1">
      <c r="D40" s="14">
        <v>39</v>
      </c>
      <c r="E40" s="99">
        <v>212.39</v>
      </c>
      <c r="F40" s="9"/>
      <c r="G40" s="77"/>
      <c r="H40" s="77"/>
      <c r="I40" s="77"/>
      <c r="J40" s="77"/>
      <c r="K40" s="88"/>
      <c r="L40" s="15">
        <v>38</v>
      </c>
      <c r="M40" s="15">
        <v>0</v>
      </c>
      <c r="N40" s="11"/>
    </row>
    <row r="41" spans="4:14" ht="14.45" customHeight="1">
      <c r="D41" s="14">
        <v>40</v>
      </c>
      <c r="E41" s="99">
        <v>215.99</v>
      </c>
      <c r="F41" s="9"/>
      <c r="G41" s="77"/>
      <c r="H41" s="77"/>
      <c r="I41" s="77"/>
      <c r="J41" s="77"/>
      <c r="K41" s="88"/>
      <c r="L41" s="15">
        <v>39</v>
      </c>
      <c r="M41" s="15">
        <v>0</v>
      </c>
      <c r="N41" s="11"/>
    </row>
    <row r="42" spans="4:14" ht="14.45" customHeight="1">
      <c r="D42" s="14">
        <v>41</v>
      </c>
      <c r="E42" s="99">
        <v>218.99</v>
      </c>
      <c r="F42" s="9"/>
      <c r="G42" s="77"/>
      <c r="H42" s="77"/>
      <c r="I42" s="77"/>
      <c r="J42" s="77"/>
      <c r="K42" s="88"/>
      <c r="L42" s="15">
        <v>40</v>
      </c>
      <c r="M42" s="15">
        <v>0</v>
      </c>
      <c r="N42" s="11"/>
    </row>
    <row r="43" spans="4:14" ht="14.45" customHeight="1">
      <c r="D43" s="14">
        <v>42</v>
      </c>
      <c r="E43" s="99">
        <v>225.59</v>
      </c>
      <c r="F43" s="9"/>
      <c r="G43" s="77"/>
      <c r="H43" s="77"/>
      <c r="I43" s="77"/>
      <c r="J43" s="77"/>
      <c r="K43" s="88"/>
      <c r="L43" s="15">
        <v>41</v>
      </c>
      <c r="M43" s="15">
        <v>0</v>
      </c>
      <c r="N43" s="11"/>
    </row>
    <row r="44" spans="4:14" ht="14.45" customHeight="1">
      <c r="D44" s="14">
        <v>43</v>
      </c>
      <c r="E44" s="99">
        <v>232.79</v>
      </c>
      <c r="F44" s="9"/>
      <c r="G44" s="77"/>
      <c r="H44" s="77"/>
      <c r="I44" s="77"/>
      <c r="J44" s="77"/>
      <c r="K44" s="88"/>
      <c r="L44" s="15">
        <v>42</v>
      </c>
      <c r="M44" s="15">
        <v>0</v>
      </c>
      <c r="N44" s="11"/>
    </row>
    <row r="45" spans="4:14" ht="14.45" customHeight="1">
      <c r="D45" s="14">
        <v>44</v>
      </c>
      <c r="E45" s="99">
        <v>239.99</v>
      </c>
      <c r="F45" s="9"/>
      <c r="G45" s="9"/>
      <c r="H45" s="9"/>
      <c r="I45" s="9"/>
      <c r="J45" s="9"/>
      <c r="K45" s="88"/>
      <c r="L45" s="15">
        <v>43</v>
      </c>
      <c r="M45" s="15">
        <v>0</v>
      </c>
      <c r="N45" s="11"/>
    </row>
    <row r="46" spans="4:14" ht="14.45" customHeight="1">
      <c r="D46" s="14">
        <v>45</v>
      </c>
      <c r="E46" s="99">
        <v>251.39</v>
      </c>
      <c r="F46" s="9"/>
      <c r="G46" s="77"/>
      <c r="H46" s="77"/>
      <c r="I46" s="77"/>
      <c r="J46" s="77"/>
      <c r="K46" s="88"/>
      <c r="L46" s="15">
        <v>44</v>
      </c>
      <c r="M46" s="15">
        <v>0</v>
      </c>
      <c r="N46" s="11"/>
    </row>
    <row r="47" spans="4:14" ht="14.45" customHeight="1">
      <c r="D47" s="14">
        <v>46</v>
      </c>
      <c r="E47" s="99">
        <v>254.99</v>
      </c>
      <c r="F47" s="9"/>
      <c r="G47" s="77"/>
      <c r="H47" s="77"/>
      <c r="I47" s="77"/>
      <c r="J47" s="77"/>
      <c r="K47" s="88"/>
      <c r="L47" s="15">
        <v>45</v>
      </c>
      <c r="M47" s="15">
        <v>0</v>
      </c>
      <c r="N47" s="11"/>
    </row>
    <row r="48" spans="4:14" ht="14.45" customHeight="1">
      <c r="D48" s="14">
        <v>47</v>
      </c>
      <c r="E48" s="99">
        <v>259.79000000000002</v>
      </c>
      <c r="F48" s="9"/>
      <c r="G48" s="77"/>
      <c r="H48" s="77"/>
      <c r="I48" s="77"/>
      <c r="J48" s="77"/>
      <c r="K48" s="88"/>
      <c r="L48" s="15">
        <v>46</v>
      </c>
      <c r="M48" s="15">
        <v>0</v>
      </c>
      <c r="N48" s="11"/>
    </row>
    <row r="49" spans="4:14" ht="14.45" customHeight="1">
      <c r="D49" s="14">
        <v>48</v>
      </c>
      <c r="E49" s="99">
        <v>264.58999999999997</v>
      </c>
      <c r="F49" s="9"/>
      <c r="G49" s="77"/>
      <c r="H49" s="77"/>
      <c r="I49" s="77"/>
      <c r="J49" s="77"/>
      <c r="K49" s="88"/>
      <c r="L49" s="15">
        <v>47</v>
      </c>
      <c r="M49" s="15">
        <v>0</v>
      </c>
      <c r="N49" s="11"/>
    </row>
    <row r="50" spans="4:14" ht="14.45" customHeight="1">
      <c r="D50" s="14">
        <v>49</v>
      </c>
      <c r="E50" s="99">
        <v>273.58999999999997</v>
      </c>
      <c r="F50" s="9"/>
      <c r="G50" s="77"/>
      <c r="H50" s="77"/>
      <c r="I50" s="77"/>
      <c r="J50" s="77"/>
      <c r="K50" s="88"/>
      <c r="L50" s="15">
        <v>48</v>
      </c>
      <c r="M50" s="15">
        <v>0</v>
      </c>
      <c r="N50" s="11"/>
    </row>
    <row r="51" spans="4:14" ht="14.45" customHeight="1">
      <c r="D51" s="14">
        <v>50</v>
      </c>
      <c r="E51" s="99">
        <v>278.39</v>
      </c>
      <c r="F51" s="9"/>
      <c r="G51" s="77"/>
      <c r="H51" s="77"/>
      <c r="I51" s="77"/>
      <c r="J51" s="77"/>
      <c r="K51" s="88"/>
      <c r="L51" s="15">
        <v>49</v>
      </c>
      <c r="M51" s="15">
        <v>0</v>
      </c>
      <c r="N51" s="11"/>
    </row>
    <row r="52" spans="4:14" ht="14.45" customHeight="1">
      <c r="D52" s="14">
        <v>51</v>
      </c>
      <c r="E52" s="99">
        <v>284.39</v>
      </c>
      <c r="F52" s="9"/>
      <c r="G52" s="77"/>
      <c r="H52" s="77"/>
      <c r="I52" s="77"/>
      <c r="J52" s="77"/>
      <c r="K52" s="88"/>
      <c r="L52" s="15">
        <v>50</v>
      </c>
      <c r="M52" s="15">
        <v>0</v>
      </c>
      <c r="N52" s="11"/>
    </row>
    <row r="53" spans="4:14" ht="14.45" customHeight="1">
      <c r="D53" s="14">
        <v>52</v>
      </c>
      <c r="E53" s="99">
        <v>289.79000000000002</v>
      </c>
      <c r="F53" s="9"/>
      <c r="G53" s="77"/>
      <c r="H53" s="77"/>
      <c r="I53" s="77"/>
      <c r="J53" s="77"/>
      <c r="K53" s="88"/>
      <c r="L53" s="15">
        <v>51</v>
      </c>
      <c r="M53" s="15">
        <v>0</v>
      </c>
      <c r="N53" s="11"/>
    </row>
    <row r="54" spans="4:14" ht="14.45" customHeight="1">
      <c r="D54" s="14">
        <v>53</v>
      </c>
      <c r="E54" s="99">
        <v>295.19</v>
      </c>
      <c r="F54" s="9"/>
      <c r="G54" s="77"/>
      <c r="H54" s="77"/>
      <c r="I54" s="77"/>
      <c r="J54" s="77"/>
      <c r="K54" s="88"/>
      <c r="L54" s="15">
        <v>52</v>
      </c>
      <c r="M54" s="15">
        <v>0</v>
      </c>
      <c r="N54" s="11"/>
    </row>
    <row r="55" spans="4:14" ht="14.45" customHeight="1">
      <c r="D55" s="14">
        <v>54</v>
      </c>
      <c r="E55" s="99">
        <v>303.58999999999997</v>
      </c>
      <c r="F55" s="9"/>
      <c r="G55" s="77"/>
      <c r="H55" s="77"/>
      <c r="I55" s="77"/>
      <c r="J55" s="77"/>
      <c r="K55" s="88"/>
      <c r="L55" s="15">
        <v>53</v>
      </c>
      <c r="M55" s="15">
        <v>0</v>
      </c>
      <c r="N55" s="11"/>
    </row>
    <row r="56" spans="4:14" ht="14.45" customHeight="1">
      <c r="D56" s="14">
        <v>55</v>
      </c>
      <c r="E56" s="99">
        <v>309.58999999999997</v>
      </c>
      <c r="F56" s="9"/>
      <c r="G56" s="77"/>
      <c r="H56" s="77"/>
      <c r="I56" s="77"/>
      <c r="J56" s="77"/>
      <c r="K56" s="88"/>
      <c r="L56" s="15">
        <v>54</v>
      </c>
      <c r="M56" s="15">
        <v>0</v>
      </c>
      <c r="N56" s="11"/>
    </row>
    <row r="57" spans="4:14" ht="14.45" customHeight="1">
      <c r="D57" s="14">
        <v>56</v>
      </c>
      <c r="E57" s="99">
        <v>314.39</v>
      </c>
      <c r="F57" s="9"/>
      <c r="G57" s="77"/>
      <c r="H57" s="77"/>
      <c r="I57" s="77"/>
      <c r="J57" s="77"/>
      <c r="K57" s="88"/>
      <c r="L57" s="15">
        <v>55</v>
      </c>
      <c r="M57" s="15">
        <v>0</v>
      </c>
      <c r="N57" s="11"/>
    </row>
    <row r="58" spans="4:14" ht="14.45" customHeight="1">
      <c r="D58" s="14">
        <v>57</v>
      </c>
      <c r="E58" s="99">
        <v>319.79000000000002</v>
      </c>
      <c r="F58" s="9"/>
      <c r="G58" s="77"/>
      <c r="H58" s="77"/>
      <c r="I58" s="77"/>
      <c r="J58" s="77"/>
      <c r="K58" s="88"/>
      <c r="L58" s="15">
        <v>56</v>
      </c>
      <c r="M58" s="15">
        <v>0</v>
      </c>
      <c r="N58" s="11"/>
    </row>
    <row r="59" spans="4:14" ht="14.45" customHeight="1">
      <c r="D59" s="14">
        <v>58</v>
      </c>
      <c r="E59" s="99">
        <v>322.19</v>
      </c>
      <c r="F59" s="9"/>
      <c r="G59" s="77"/>
      <c r="H59" s="77"/>
      <c r="I59" s="77"/>
      <c r="J59" s="77"/>
      <c r="K59" s="88"/>
      <c r="L59" s="15">
        <v>57</v>
      </c>
      <c r="M59" s="15">
        <v>0</v>
      </c>
      <c r="N59" s="11"/>
    </row>
    <row r="60" spans="4:14" ht="14.45" customHeight="1">
      <c r="D60" s="14">
        <v>59</v>
      </c>
      <c r="E60" s="99">
        <v>326.39</v>
      </c>
      <c r="F60" s="9"/>
      <c r="G60" s="77"/>
      <c r="H60" s="77"/>
      <c r="I60" s="77"/>
      <c r="J60" s="77"/>
      <c r="K60" s="88"/>
      <c r="L60" s="15">
        <v>58</v>
      </c>
      <c r="M60" s="15">
        <v>0</v>
      </c>
      <c r="N60" s="11"/>
    </row>
    <row r="61" spans="4:14" ht="14.45" customHeight="1">
      <c r="D61" s="14">
        <v>60</v>
      </c>
      <c r="E61" s="99">
        <v>328.79</v>
      </c>
      <c r="F61" s="9"/>
      <c r="G61" s="77"/>
      <c r="H61" s="77"/>
      <c r="I61" s="77"/>
      <c r="J61" s="77"/>
      <c r="K61" s="88"/>
      <c r="L61" s="15">
        <v>59</v>
      </c>
      <c r="M61" s="15">
        <v>0</v>
      </c>
      <c r="N61" s="11"/>
    </row>
    <row r="62" spans="4:14" ht="14.45" customHeight="1">
      <c r="D62" s="14">
        <v>61</v>
      </c>
      <c r="E62" s="99">
        <v>331.19</v>
      </c>
      <c r="F62" s="9"/>
      <c r="G62" s="77"/>
      <c r="H62" s="77"/>
      <c r="I62" s="77"/>
      <c r="J62" s="77"/>
      <c r="K62" s="88"/>
      <c r="L62" s="15">
        <v>60</v>
      </c>
      <c r="M62" s="15">
        <v>0</v>
      </c>
      <c r="N62" s="11"/>
    </row>
    <row r="63" spans="4:14" ht="14.45" customHeight="1">
      <c r="D63" s="14">
        <v>62</v>
      </c>
      <c r="E63" s="99">
        <v>334.79</v>
      </c>
      <c r="F63" s="9"/>
      <c r="G63" s="77"/>
      <c r="H63" s="77"/>
      <c r="I63" s="77"/>
      <c r="J63" s="77"/>
      <c r="K63" s="88"/>
      <c r="L63" s="15">
        <v>61</v>
      </c>
      <c r="M63" s="15">
        <v>0</v>
      </c>
      <c r="N63" s="11"/>
    </row>
    <row r="64" spans="4:14" ht="14.45" customHeight="1">
      <c r="D64" s="14">
        <v>63</v>
      </c>
      <c r="E64" s="99">
        <v>336.59</v>
      </c>
      <c r="F64" s="9"/>
      <c r="G64" s="77"/>
      <c r="H64" s="77"/>
      <c r="I64" s="77"/>
      <c r="J64" s="77"/>
      <c r="K64" s="88"/>
      <c r="L64" s="15">
        <v>62</v>
      </c>
      <c r="M64" s="15">
        <v>0</v>
      </c>
      <c r="N64" s="11"/>
    </row>
    <row r="65" spans="4:14" ht="14.45" customHeight="1">
      <c r="D65" s="14">
        <v>64</v>
      </c>
      <c r="E65" s="99">
        <v>341.39</v>
      </c>
      <c r="F65" s="9"/>
      <c r="G65" s="77"/>
      <c r="H65" s="77"/>
      <c r="I65" s="77"/>
      <c r="J65" s="77"/>
      <c r="K65" s="88"/>
      <c r="L65" s="15">
        <v>63</v>
      </c>
      <c r="M65" s="15">
        <v>0</v>
      </c>
      <c r="N65" s="11"/>
    </row>
    <row r="66" spans="4:14" ht="14.45" customHeight="1">
      <c r="D66" s="14">
        <v>65</v>
      </c>
      <c r="E66" s="99">
        <v>343.19</v>
      </c>
      <c r="F66" s="9"/>
      <c r="G66" s="77"/>
      <c r="H66" s="77"/>
      <c r="I66" s="77"/>
      <c r="J66" s="77"/>
      <c r="K66" s="88"/>
      <c r="L66" s="15">
        <v>64</v>
      </c>
      <c r="M66" s="15">
        <v>0</v>
      </c>
      <c r="N66" s="11"/>
    </row>
    <row r="67" spans="4:14" ht="14.45" customHeight="1">
      <c r="D67" s="14">
        <v>66</v>
      </c>
      <c r="E67" s="99">
        <v>345.59</v>
      </c>
      <c r="F67" s="9"/>
      <c r="G67" s="77"/>
      <c r="H67" s="77"/>
      <c r="I67" s="77"/>
      <c r="J67" s="77"/>
      <c r="K67" s="88"/>
      <c r="L67" s="15">
        <v>65</v>
      </c>
      <c r="M67" s="15">
        <v>0</v>
      </c>
      <c r="N67" s="11"/>
    </row>
    <row r="68" spans="4:14" ht="14.45" customHeight="1">
      <c r="D68" s="14">
        <v>67</v>
      </c>
      <c r="E68" s="99">
        <v>347.39</v>
      </c>
      <c r="F68" s="9"/>
      <c r="G68" s="77"/>
      <c r="H68" s="77"/>
      <c r="I68" s="77"/>
      <c r="J68" s="77"/>
      <c r="K68" s="88"/>
      <c r="L68" s="15">
        <v>66</v>
      </c>
      <c r="M68" s="15">
        <v>0</v>
      </c>
      <c r="N68" s="11"/>
    </row>
    <row r="69" spans="4:14" ht="14.45" customHeight="1">
      <c r="D69" s="14">
        <v>68</v>
      </c>
      <c r="E69" s="99">
        <v>349.99</v>
      </c>
      <c r="F69" s="9"/>
      <c r="G69" s="77"/>
      <c r="H69" s="77"/>
      <c r="I69" s="77"/>
      <c r="J69" s="77"/>
      <c r="K69" s="88"/>
      <c r="L69" s="15">
        <v>67</v>
      </c>
      <c r="M69" s="15">
        <v>0</v>
      </c>
      <c r="N69" s="11"/>
    </row>
    <row r="70" spans="4:14" ht="14.45" customHeight="1">
      <c r="D70" s="14">
        <v>69</v>
      </c>
      <c r="E70" s="99">
        <v>351.99</v>
      </c>
      <c r="F70" s="9"/>
      <c r="G70" s="77"/>
      <c r="H70" s="77"/>
      <c r="I70" s="77"/>
      <c r="J70" s="77"/>
      <c r="K70" s="88"/>
      <c r="L70" s="15">
        <v>68</v>
      </c>
      <c r="M70" s="15">
        <v>0</v>
      </c>
      <c r="N70" s="11"/>
    </row>
    <row r="71" spans="4:14" ht="14.45" customHeight="1">
      <c r="D71" s="14">
        <v>70</v>
      </c>
      <c r="E71" s="99">
        <v>353.99</v>
      </c>
      <c r="F71" s="9"/>
      <c r="G71" s="77"/>
      <c r="H71" s="77"/>
      <c r="I71" s="77"/>
      <c r="J71" s="77"/>
      <c r="K71" s="88"/>
      <c r="L71" s="15">
        <v>69</v>
      </c>
      <c r="M71" s="15">
        <v>0</v>
      </c>
      <c r="N71" s="11"/>
    </row>
    <row r="72" spans="4:14" ht="14.45" customHeight="1">
      <c r="D72" s="14">
        <v>71</v>
      </c>
      <c r="E72" s="99">
        <v>355.99</v>
      </c>
      <c r="F72" s="9"/>
      <c r="G72" s="77"/>
      <c r="H72" s="77"/>
      <c r="I72" s="77"/>
      <c r="J72" s="77"/>
      <c r="K72" s="88"/>
      <c r="L72" s="15">
        <v>70</v>
      </c>
      <c r="M72" s="15">
        <v>0</v>
      </c>
      <c r="N72" s="11"/>
    </row>
    <row r="73" spans="4:14" ht="14.45" customHeight="1">
      <c r="D73" s="14">
        <v>72</v>
      </c>
      <c r="E73" s="99">
        <v>357.99</v>
      </c>
      <c r="F73" s="9"/>
      <c r="G73" s="77"/>
      <c r="H73" s="77"/>
      <c r="I73" s="77"/>
      <c r="J73" s="77"/>
      <c r="K73" s="88"/>
      <c r="L73" s="15">
        <v>71</v>
      </c>
      <c r="M73" s="15">
        <v>0</v>
      </c>
      <c r="N73" s="11"/>
    </row>
    <row r="74" spans="4:14" ht="14.45" customHeight="1">
      <c r="D74" s="14">
        <v>73</v>
      </c>
      <c r="E74" s="99">
        <v>359.99</v>
      </c>
      <c r="F74" s="9"/>
      <c r="G74" s="77"/>
      <c r="H74" s="77"/>
      <c r="I74" s="77"/>
      <c r="J74" s="77"/>
      <c r="K74" s="88"/>
      <c r="L74" s="15">
        <v>72</v>
      </c>
      <c r="M74" s="15">
        <v>0</v>
      </c>
      <c r="N74" s="11"/>
    </row>
    <row r="75" spans="4:14" ht="14.45" customHeight="1">
      <c r="D75" s="14">
        <v>74</v>
      </c>
      <c r="E75" s="99">
        <v>361.99</v>
      </c>
      <c r="F75" s="9"/>
      <c r="G75" s="77"/>
      <c r="H75" s="77"/>
      <c r="I75" s="77"/>
      <c r="J75" s="77"/>
      <c r="K75" s="88"/>
      <c r="L75" s="15">
        <v>73</v>
      </c>
      <c r="M75" s="15">
        <v>0</v>
      </c>
      <c r="N75" s="11"/>
    </row>
    <row r="76" spans="4:14" ht="14.45" customHeight="1">
      <c r="D76" s="14">
        <v>75</v>
      </c>
      <c r="E76" s="99">
        <v>363.99</v>
      </c>
      <c r="F76" s="9"/>
      <c r="G76" s="77"/>
      <c r="H76" s="77"/>
      <c r="I76" s="77"/>
      <c r="J76" s="77"/>
      <c r="K76" s="88"/>
      <c r="L76" s="15">
        <v>74</v>
      </c>
      <c r="M76" s="15">
        <v>0</v>
      </c>
      <c r="N76" s="11"/>
    </row>
    <row r="77" spans="4:14" ht="14.45" customHeight="1">
      <c r="D77" s="14">
        <v>76</v>
      </c>
      <c r="E77" s="99">
        <v>365.99</v>
      </c>
      <c r="F77" s="9"/>
      <c r="G77" s="77"/>
      <c r="H77" s="77"/>
      <c r="I77" s="77"/>
      <c r="J77" s="77"/>
      <c r="K77" s="88"/>
      <c r="L77" s="15">
        <v>75</v>
      </c>
      <c r="M77" s="15">
        <v>0</v>
      </c>
      <c r="N77" s="11"/>
    </row>
    <row r="78" spans="4:14" ht="14.45" customHeight="1">
      <c r="D78" s="14">
        <v>77</v>
      </c>
      <c r="E78" s="99">
        <v>367.99</v>
      </c>
      <c r="F78" s="9"/>
      <c r="G78" s="77"/>
      <c r="H78" s="77"/>
      <c r="I78" s="77"/>
      <c r="J78" s="77"/>
      <c r="K78" s="88"/>
      <c r="L78" s="15">
        <v>76</v>
      </c>
      <c r="M78" s="15">
        <v>0</v>
      </c>
      <c r="N78" s="11"/>
    </row>
    <row r="79" spans="4:14" ht="14.45" customHeight="1">
      <c r="D79" s="14">
        <v>78</v>
      </c>
      <c r="E79" s="99">
        <v>369.99</v>
      </c>
      <c r="F79" s="9"/>
      <c r="G79" s="77"/>
      <c r="H79" s="77"/>
      <c r="I79" s="77"/>
      <c r="J79" s="77"/>
      <c r="K79" s="88"/>
      <c r="L79" s="15">
        <v>77</v>
      </c>
      <c r="M79" s="15">
        <v>0</v>
      </c>
      <c r="N79" s="11"/>
    </row>
    <row r="80" spans="4:14" ht="14.45" customHeight="1">
      <c r="D80" s="14">
        <v>79</v>
      </c>
      <c r="E80" s="99">
        <v>371.99</v>
      </c>
      <c r="F80" s="9"/>
      <c r="G80" s="77"/>
      <c r="H80" s="77"/>
      <c r="I80" s="77"/>
      <c r="J80" s="77"/>
      <c r="K80" s="88"/>
      <c r="L80" s="15">
        <v>78</v>
      </c>
      <c r="M80" s="15">
        <v>0</v>
      </c>
      <c r="N80" s="11"/>
    </row>
    <row r="81" spans="4:14" ht="14.45" customHeight="1">
      <c r="D81" s="14">
        <v>80</v>
      </c>
      <c r="E81" s="99">
        <v>372.99</v>
      </c>
      <c r="F81" s="9"/>
      <c r="G81" s="77"/>
      <c r="H81" s="77"/>
      <c r="I81" s="77"/>
      <c r="J81" s="77"/>
      <c r="K81" s="88"/>
      <c r="L81" s="15">
        <v>79</v>
      </c>
      <c r="M81" s="15">
        <v>0</v>
      </c>
      <c r="N81" s="11"/>
    </row>
    <row r="82" spans="4:14" ht="14.45" customHeight="1">
      <c r="D82" s="14">
        <v>81</v>
      </c>
      <c r="E82" s="99">
        <v>373.54</v>
      </c>
      <c r="F82" s="9"/>
      <c r="G82" s="77"/>
      <c r="H82" s="77"/>
      <c r="I82" s="77"/>
      <c r="J82" s="77"/>
      <c r="K82" s="88"/>
      <c r="L82" s="15">
        <v>80</v>
      </c>
      <c r="M82" s="15">
        <v>0</v>
      </c>
      <c r="N82" s="11"/>
    </row>
    <row r="83" spans="4:14" ht="14.45" customHeight="1">
      <c r="D83" s="14">
        <v>82</v>
      </c>
      <c r="E83" s="99">
        <v>377.36</v>
      </c>
      <c r="F83" s="9"/>
      <c r="G83" s="77"/>
      <c r="H83" s="77"/>
      <c r="I83" s="77"/>
      <c r="J83" s="77"/>
      <c r="K83" s="88"/>
      <c r="L83" s="15">
        <v>81</v>
      </c>
      <c r="M83" s="15">
        <v>0</v>
      </c>
      <c r="N83" s="11"/>
    </row>
    <row r="84" spans="4:14" ht="14.45" customHeight="1">
      <c r="D84" s="14">
        <v>83</v>
      </c>
      <c r="E84" s="99">
        <v>381.96</v>
      </c>
      <c r="F84" s="9"/>
      <c r="G84" s="77"/>
      <c r="H84" s="77"/>
      <c r="I84" s="77"/>
      <c r="J84" s="77"/>
      <c r="K84" s="88"/>
      <c r="L84" s="15">
        <v>82</v>
      </c>
      <c r="M84" s="15">
        <v>0</v>
      </c>
      <c r="N84" s="11"/>
    </row>
    <row r="85" spans="4:14" ht="14.45" customHeight="1">
      <c r="D85" s="14">
        <v>84</v>
      </c>
      <c r="E85" s="99">
        <v>385.75</v>
      </c>
      <c r="F85" s="9"/>
      <c r="G85" s="77"/>
      <c r="H85" s="77"/>
      <c r="I85" s="77"/>
      <c r="J85" s="77"/>
      <c r="K85" s="88"/>
      <c r="L85" s="15">
        <v>83</v>
      </c>
      <c r="M85" s="15">
        <v>0</v>
      </c>
      <c r="N85" s="11"/>
    </row>
    <row r="86" spans="4:14" ht="14.45" customHeight="1">
      <c r="D86" s="14">
        <v>85</v>
      </c>
      <c r="E86" s="99">
        <v>390.34</v>
      </c>
      <c r="F86" s="9"/>
      <c r="G86" s="77"/>
      <c r="H86" s="77"/>
      <c r="I86" s="77"/>
      <c r="J86" s="77"/>
      <c r="K86" s="88"/>
      <c r="L86" s="15">
        <v>84</v>
      </c>
      <c r="M86" s="15">
        <v>0</v>
      </c>
      <c r="N86" s="11"/>
    </row>
    <row r="87" spans="4:14" ht="14.45" customHeight="1">
      <c r="D87" s="14">
        <v>86</v>
      </c>
      <c r="E87" s="99">
        <v>394.1</v>
      </c>
      <c r="F87" s="9"/>
      <c r="G87" s="77"/>
      <c r="H87" s="77"/>
      <c r="I87" s="77"/>
      <c r="J87" s="77"/>
      <c r="K87" s="88"/>
      <c r="L87" s="15">
        <v>85</v>
      </c>
      <c r="M87" s="15">
        <v>0</v>
      </c>
      <c r="N87" s="11"/>
    </row>
    <row r="88" spans="4:14" ht="14.45" customHeight="1">
      <c r="D88" s="14">
        <v>87</v>
      </c>
      <c r="E88" s="99">
        <v>398.68</v>
      </c>
      <c r="F88" s="9"/>
      <c r="G88" s="77"/>
      <c r="H88" s="77"/>
      <c r="I88" s="77"/>
      <c r="J88" s="77"/>
      <c r="K88" s="88"/>
      <c r="L88" s="15">
        <v>86</v>
      </c>
      <c r="M88" s="15">
        <v>0</v>
      </c>
      <c r="N88" s="11"/>
    </row>
    <row r="89" spans="4:14" ht="14.45" customHeight="1">
      <c r="D89" s="14">
        <v>88</v>
      </c>
      <c r="E89" s="99">
        <v>402.41</v>
      </c>
      <c r="F89" s="9"/>
      <c r="G89" s="77"/>
      <c r="H89" s="77"/>
      <c r="I89" s="77"/>
      <c r="J89" s="77"/>
      <c r="K89" s="88"/>
      <c r="L89" s="15">
        <v>87</v>
      </c>
      <c r="M89" s="15">
        <v>0</v>
      </c>
      <c r="N89" s="11"/>
    </row>
    <row r="90" spans="4:14" ht="14.45" customHeight="1">
      <c r="D90" s="14">
        <v>89</v>
      </c>
      <c r="E90" s="99">
        <v>406.98</v>
      </c>
      <c r="F90" s="9"/>
      <c r="G90" s="77"/>
      <c r="H90" s="77"/>
      <c r="I90" s="77"/>
      <c r="J90" s="77"/>
      <c r="K90" s="88"/>
      <c r="L90" s="15">
        <v>88</v>
      </c>
      <c r="M90" s="15">
        <v>0</v>
      </c>
      <c r="N90" s="11"/>
    </row>
    <row r="91" spans="4:14" ht="14.45" customHeight="1">
      <c r="D91" s="14">
        <v>90</v>
      </c>
      <c r="E91" s="99">
        <v>411.07</v>
      </c>
      <c r="F91" s="9"/>
      <c r="G91" s="77"/>
      <c r="H91" s="77"/>
      <c r="I91" s="77"/>
      <c r="J91" s="77"/>
      <c r="K91" s="88"/>
      <c r="L91" s="15">
        <v>89</v>
      </c>
      <c r="M91" s="15">
        <v>0</v>
      </c>
      <c r="N91" s="11"/>
    </row>
    <row r="92" spans="4:14" ht="14.45" customHeight="1">
      <c r="D92" s="14">
        <v>91</v>
      </c>
      <c r="E92" s="99">
        <v>415.24</v>
      </c>
      <c r="F92" s="9"/>
      <c r="G92" s="77"/>
      <c r="H92" s="77"/>
      <c r="I92" s="77"/>
      <c r="J92" s="77"/>
      <c r="K92" s="88"/>
      <c r="L92" s="15">
        <v>90</v>
      </c>
      <c r="M92" s="15">
        <v>0</v>
      </c>
      <c r="N92" s="11"/>
    </row>
    <row r="93" spans="4:14" ht="14.45" customHeight="1">
      <c r="D93" s="14">
        <v>92</v>
      </c>
      <c r="E93" s="99">
        <v>419.81</v>
      </c>
      <c r="F93" s="9"/>
      <c r="G93" s="77"/>
      <c r="H93" s="77"/>
      <c r="I93" s="77"/>
      <c r="J93" s="77"/>
      <c r="K93" s="88"/>
      <c r="L93" s="15">
        <v>91</v>
      </c>
      <c r="M93" s="15">
        <v>0</v>
      </c>
      <c r="N93" s="11"/>
    </row>
    <row r="94" spans="4:14" ht="14.45" customHeight="1">
      <c r="D94" s="14">
        <v>93</v>
      </c>
      <c r="E94" s="99">
        <v>423.47</v>
      </c>
      <c r="F94" s="9"/>
      <c r="G94" s="77"/>
      <c r="H94" s="77"/>
      <c r="I94" s="77"/>
      <c r="J94" s="77"/>
      <c r="K94" s="88"/>
      <c r="L94" s="15">
        <v>92</v>
      </c>
      <c r="M94" s="15">
        <v>0</v>
      </c>
      <c r="N94" s="11"/>
    </row>
    <row r="95" spans="4:14" ht="14.45" customHeight="1">
      <c r="D95" s="14">
        <v>94</v>
      </c>
      <c r="E95" s="99">
        <v>428.02</v>
      </c>
      <c r="F95" s="9"/>
      <c r="G95" s="77"/>
      <c r="H95" s="77"/>
      <c r="I95" s="77"/>
      <c r="J95" s="77"/>
      <c r="K95" s="88"/>
      <c r="L95" s="15">
        <v>93</v>
      </c>
      <c r="M95" s="15">
        <v>0</v>
      </c>
      <c r="N95" s="11"/>
    </row>
    <row r="96" spans="4:14" ht="14.45" customHeight="1">
      <c r="D96" s="14">
        <v>95</v>
      </c>
      <c r="E96" s="99">
        <v>432.57</v>
      </c>
      <c r="F96" s="9"/>
      <c r="G96" s="77"/>
      <c r="H96" s="77"/>
      <c r="I96" s="77"/>
      <c r="J96" s="77"/>
      <c r="K96" s="88"/>
      <c r="L96" s="15">
        <v>94</v>
      </c>
      <c r="M96" s="15">
        <v>0</v>
      </c>
      <c r="N96" s="11"/>
    </row>
    <row r="97" spans="4:14" ht="14.45" customHeight="1">
      <c r="D97" s="14">
        <v>96</v>
      </c>
      <c r="E97" s="99">
        <v>436.19</v>
      </c>
      <c r="F97" s="9"/>
      <c r="G97" s="77"/>
      <c r="H97" s="77"/>
      <c r="I97" s="77"/>
      <c r="J97" s="77"/>
      <c r="K97" s="88"/>
      <c r="L97" s="15">
        <v>95</v>
      </c>
      <c r="M97" s="15">
        <v>0</v>
      </c>
      <c r="N97" s="11"/>
    </row>
    <row r="98" spans="4:14" ht="14.45" customHeight="1">
      <c r="D98" s="14">
        <v>97</v>
      </c>
      <c r="E98" s="99">
        <v>440.74</v>
      </c>
      <c r="F98" s="9"/>
      <c r="G98" s="77"/>
      <c r="H98" s="77"/>
      <c r="I98" s="77"/>
      <c r="J98" s="77"/>
      <c r="K98" s="88"/>
      <c r="L98" s="15">
        <v>96</v>
      </c>
      <c r="M98" s="15">
        <v>0</v>
      </c>
      <c r="N98" s="11"/>
    </row>
    <row r="99" spans="4:14" ht="14.45" customHeight="1">
      <c r="D99" s="14">
        <v>98</v>
      </c>
      <c r="E99" s="99">
        <v>445.28</v>
      </c>
      <c r="F99" s="9"/>
      <c r="G99" s="77"/>
      <c r="H99" s="77"/>
      <c r="I99" s="77"/>
      <c r="J99" s="77"/>
      <c r="K99" s="88"/>
      <c r="L99" s="15">
        <v>97</v>
      </c>
      <c r="M99" s="15">
        <v>0</v>
      </c>
      <c r="N99" s="11"/>
    </row>
    <row r="100" spans="4:14" ht="14.45" customHeight="1">
      <c r="D100" s="14">
        <v>99</v>
      </c>
      <c r="E100" s="99">
        <v>449.13</v>
      </c>
      <c r="F100" s="9"/>
      <c r="G100" s="77"/>
      <c r="H100" s="77"/>
      <c r="I100" s="77"/>
      <c r="J100" s="77"/>
      <c r="K100" s="88"/>
      <c r="L100" s="15">
        <v>98</v>
      </c>
      <c r="M100" s="15">
        <v>0</v>
      </c>
      <c r="N100" s="11"/>
    </row>
    <row r="101" spans="4:14" ht="14.45" customHeight="1">
      <c r="D101" s="14">
        <v>100</v>
      </c>
      <c r="E101" s="99">
        <v>447.28</v>
      </c>
      <c r="F101" s="9"/>
      <c r="G101" s="9"/>
      <c r="H101" s="9"/>
      <c r="I101" s="9"/>
      <c r="J101" s="9"/>
      <c r="K101" s="88"/>
      <c r="L101" s="15">
        <v>99</v>
      </c>
      <c r="M101" s="15">
        <v>0</v>
      </c>
      <c r="N101" s="11"/>
    </row>
    <row r="102" spans="4:14" ht="14.45" customHeight="1">
      <c r="D102" s="14">
        <v>101</v>
      </c>
      <c r="E102" s="99">
        <v>443.39</v>
      </c>
      <c r="F102" s="9"/>
      <c r="G102" s="77"/>
      <c r="H102" s="77"/>
      <c r="I102" s="77"/>
      <c r="J102" s="77"/>
      <c r="K102" s="88"/>
      <c r="L102" s="15">
        <v>100</v>
      </c>
      <c r="M102" s="15">
        <v>0</v>
      </c>
      <c r="N102" s="11"/>
    </row>
    <row r="103" spans="4:14" ht="14.45" customHeight="1">
      <c r="D103" s="14">
        <v>102</v>
      </c>
      <c r="E103" s="99">
        <v>447.78</v>
      </c>
      <c r="F103" s="9"/>
      <c r="G103" s="77"/>
      <c r="H103" s="77"/>
      <c r="I103" s="77"/>
      <c r="J103" s="77"/>
      <c r="K103" s="88"/>
      <c r="L103" s="15">
        <v>101</v>
      </c>
      <c r="M103" s="15">
        <v>0</v>
      </c>
      <c r="N103" s="11"/>
    </row>
    <row r="104" spans="4:14" ht="14.45" customHeight="1">
      <c r="D104" s="14">
        <v>103</v>
      </c>
      <c r="E104" s="99">
        <v>452.16999999999996</v>
      </c>
      <c r="F104" s="9"/>
      <c r="G104" s="77"/>
      <c r="H104" s="77"/>
      <c r="I104" s="77"/>
      <c r="J104" s="77"/>
      <c r="K104" s="88"/>
      <c r="L104" s="15">
        <v>102</v>
      </c>
      <c r="M104" s="15">
        <v>0</v>
      </c>
      <c r="N104" s="11"/>
    </row>
    <row r="105" spans="4:14" ht="14.45" customHeight="1">
      <c r="D105" s="14">
        <v>104</v>
      </c>
      <c r="E105" s="99">
        <v>456.55999999999995</v>
      </c>
      <c r="F105" s="9"/>
      <c r="G105" s="77"/>
      <c r="H105" s="77"/>
      <c r="I105" s="77"/>
      <c r="J105" s="77"/>
      <c r="K105" s="88"/>
      <c r="L105" s="15">
        <v>103</v>
      </c>
      <c r="M105" s="15">
        <v>0</v>
      </c>
      <c r="N105" s="11"/>
    </row>
    <row r="106" spans="4:14" ht="14.45" customHeight="1">
      <c r="D106" s="14">
        <v>105</v>
      </c>
      <c r="E106" s="99">
        <v>460.95</v>
      </c>
      <c r="F106" s="9"/>
      <c r="G106" s="77"/>
      <c r="H106" s="77"/>
      <c r="I106" s="77"/>
      <c r="J106" s="77"/>
      <c r="K106" s="88"/>
      <c r="L106" s="15">
        <v>104</v>
      </c>
      <c r="M106" s="15">
        <v>0</v>
      </c>
      <c r="N106" s="11"/>
    </row>
    <row r="107" spans="4:14" ht="14.45" customHeight="1">
      <c r="D107" s="14">
        <v>106</v>
      </c>
      <c r="E107" s="99">
        <v>465.34</v>
      </c>
      <c r="F107" s="9"/>
      <c r="G107" s="77"/>
      <c r="H107" s="77"/>
      <c r="I107" s="77"/>
      <c r="J107" s="77"/>
      <c r="K107" s="88"/>
      <c r="L107" s="15">
        <v>105</v>
      </c>
      <c r="M107" s="15">
        <v>0</v>
      </c>
      <c r="N107" s="11"/>
    </row>
    <row r="108" spans="4:14" ht="14.45" customHeight="1">
      <c r="D108" s="14">
        <v>107</v>
      </c>
      <c r="E108" s="99">
        <v>469.72999999999996</v>
      </c>
      <c r="F108" s="9"/>
      <c r="G108" s="77"/>
      <c r="H108" s="77"/>
      <c r="I108" s="77"/>
      <c r="J108" s="77"/>
      <c r="K108" s="88"/>
      <c r="L108" s="15">
        <v>106</v>
      </c>
      <c r="M108" s="15">
        <v>0</v>
      </c>
      <c r="N108" s="11"/>
    </row>
    <row r="109" spans="4:14" ht="14.45" customHeight="1">
      <c r="D109" s="14">
        <v>108</v>
      </c>
      <c r="E109" s="99">
        <v>474.11999999999995</v>
      </c>
      <c r="F109" s="9"/>
      <c r="G109" s="77"/>
      <c r="H109" s="77"/>
      <c r="I109" s="77"/>
      <c r="J109" s="77"/>
      <c r="K109" s="88"/>
      <c r="L109" s="15">
        <v>107</v>
      </c>
      <c r="M109" s="15">
        <v>0</v>
      </c>
      <c r="N109" s="11"/>
    </row>
    <row r="110" spans="4:14" ht="14.45" customHeight="1">
      <c r="D110" s="14">
        <v>109</v>
      </c>
      <c r="E110" s="99">
        <v>478.51</v>
      </c>
      <c r="F110" s="9"/>
      <c r="G110" s="77"/>
      <c r="H110" s="77"/>
      <c r="I110" s="77"/>
      <c r="J110" s="77"/>
      <c r="K110" s="88"/>
      <c r="L110" s="15">
        <v>108</v>
      </c>
      <c r="M110" s="15">
        <v>0</v>
      </c>
      <c r="N110" s="11"/>
    </row>
    <row r="111" spans="4:14" ht="14.45" customHeight="1">
      <c r="D111" s="14">
        <v>110</v>
      </c>
      <c r="E111" s="99">
        <v>482.9</v>
      </c>
      <c r="F111" s="9"/>
      <c r="G111" s="77"/>
      <c r="H111" s="77"/>
      <c r="I111" s="77"/>
      <c r="J111" s="77"/>
      <c r="K111" s="88"/>
      <c r="L111" s="15">
        <v>109</v>
      </c>
      <c r="M111" s="15">
        <v>0</v>
      </c>
      <c r="N111" s="11"/>
    </row>
    <row r="112" spans="4:14" ht="14.45" customHeight="1">
      <c r="D112" s="14">
        <v>111</v>
      </c>
      <c r="E112" s="99">
        <v>487.28999999999996</v>
      </c>
      <c r="F112" s="9"/>
      <c r="G112" s="77"/>
      <c r="H112" s="77"/>
      <c r="I112" s="77"/>
      <c r="J112" s="77"/>
      <c r="K112" s="88"/>
      <c r="L112" s="15">
        <v>110</v>
      </c>
      <c r="M112" s="15">
        <v>0</v>
      </c>
      <c r="N112" s="11"/>
    </row>
    <row r="113" spans="4:14" ht="14.45" customHeight="1">
      <c r="D113" s="14">
        <v>112</v>
      </c>
      <c r="E113" s="99">
        <v>491.67999999999995</v>
      </c>
      <c r="F113" s="9"/>
      <c r="G113" s="77"/>
      <c r="H113" s="77"/>
      <c r="I113" s="77"/>
      <c r="J113" s="77"/>
      <c r="K113" s="88"/>
      <c r="L113" s="15">
        <v>111</v>
      </c>
      <c r="M113" s="15">
        <v>0</v>
      </c>
      <c r="N113" s="11"/>
    </row>
    <row r="114" spans="4:14" ht="14.45" customHeight="1">
      <c r="D114" s="14">
        <v>113</v>
      </c>
      <c r="E114" s="99">
        <v>496.06999999999994</v>
      </c>
      <c r="F114" s="9"/>
      <c r="G114" s="77"/>
      <c r="H114" s="77"/>
      <c r="I114" s="77"/>
      <c r="J114" s="77"/>
      <c r="K114" s="88"/>
      <c r="L114" s="15">
        <v>112</v>
      </c>
      <c r="M114" s="15">
        <v>0</v>
      </c>
      <c r="N114" s="11"/>
    </row>
    <row r="115" spans="4:14" ht="14.45" customHeight="1">
      <c r="D115" s="14">
        <v>114</v>
      </c>
      <c r="E115" s="99">
        <v>500.46</v>
      </c>
      <c r="F115" s="9"/>
      <c r="G115" s="77"/>
      <c r="H115" s="77"/>
      <c r="I115" s="77"/>
      <c r="J115" s="77"/>
      <c r="K115" s="88"/>
      <c r="L115" s="15">
        <v>113</v>
      </c>
      <c r="M115" s="15">
        <v>0</v>
      </c>
      <c r="N115" s="11"/>
    </row>
    <row r="116" spans="4:14" ht="14.45" customHeight="1">
      <c r="D116" s="14">
        <v>115</v>
      </c>
      <c r="E116" s="99">
        <v>504.84999999999997</v>
      </c>
      <c r="F116" s="9"/>
      <c r="G116" s="77"/>
      <c r="H116" s="77"/>
      <c r="I116" s="77"/>
      <c r="J116" s="77"/>
      <c r="K116" s="88"/>
      <c r="L116" s="15">
        <v>114</v>
      </c>
      <c r="M116" s="15">
        <v>0</v>
      </c>
      <c r="N116" s="11"/>
    </row>
    <row r="117" spans="4:14" ht="14.45" customHeight="1">
      <c r="D117" s="14">
        <v>116</v>
      </c>
      <c r="E117" s="99">
        <v>509.23999999999995</v>
      </c>
      <c r="F117" s="9"/>
      <c r="G117" s="77"/>
      <c r="H117" s="77"/>
      <c r="I117" s="77"/>
      <c r="J117" s="77"/>
      <c r="K117" s="88"/>
      <c r="L117" s="15">
        <v>115</v>
      </c>
      <c r="M117" s="15">
        <v>0</v>
      </c>
      <c r="N117" s="11"/>
    </row>
    <row r="118" spans="4:14" ht="14.45" customHeight="1">
      <c r="D118" s="14">
        <v>117</v>
      </c>
      <c r="E118" s="99">
        <v>513.63</v>
      </c>
      <c r="F118" s="9"/>
      <c r="G118" s="77"/>
      <c r="H118" s="77"/>
      <c r="I118" s="77"/>
      <c r="J118" s="77"/>
      <c r="K118" s="88"/>
      <c r="L118" s="15">
        <v>116</v>
      </c>
      <c r="M118" s="15">
        <v>0</v>
      </c>
      <c r="N118" s="11"/>
    </row>
    <row r="119" spans="4:14" ht="14.45" customHeight="1">
      <c r="D119" s="14">
        <v>118</v>
      </c>
      <c r="E119" s="99">
        <v>518.02</v>
      </c>
      <c r="F119" s="9"/>
      <c r="G119" s="77"/>
      <c r="H119" s="77"/>
      <c r="I119" s="77"/>
      <c r="J119" s="77"/>
      <c r="K119" s="88"/>
      <c r="L119" s="15">
        <v>117</v>
      </c>
      <c r="M119" s="15">
        <v>0</v>
      </c>
      <c r="N119" s="11"/>
    </row>
    <row r="120" spans="4:14" ht="14.45" customHeight="1">
      <c r="D120" s="14">
        <v>119</v>
      </c>
      <c r="E120" s="99">
        <v>522.41</v>
      </c>
      <c r="F120" s="9"/>
      <c r="G120" s="77"/>
      <c r="H120" s="77"/>
      <c r="I120" s="77"/>
      <c r="J120" s="77"/>
      <c r="K120" s="88"/>
      <c r="L120" s="15">
        <v>118</v>
      </c>
      <c r="M120" s="15">
        <v>0</v>
      </c>
      <c r="N120" s="11"/>
    </row>
    <row r="121" spans="4:14" ht="14.45" customHeight="1">
      <c r="D121" s="14">
        <v>120</v>
      </c>
      <c r="E121" s="99">
        <v>526.79999999999995</v>
      </c>
      <c r="F121" s="9"/>
      <c r="G121" s="77"/>
      <c r="H121" s="77"/>
      <c r="I121" s="77"/>
      <c r="J121" s="77"/>
      <c r="K121" s="88"/>
      <c r="L121" s="15">
        <v>119</v>
      </c>
      <c r="M121" s="15">
        <v>0</v>
      </c>
      <c r="N121" s="11"/>
    </row>
    <row r="122" spans="4:14" ht="14.45" customHeight="1">
      <c r="D122" s="14">
        <v>121</v>
      </c>
      <c r="E122" s="99">
        <v>531.18999999999994</v>
      </c>
      <c r="F122" s="9"/>
      <c r="G122" s="77"/>
      <c r="H122" s="77"/>
      <c r="I122" s="77"/>
      <c r="J122" s="77"/>
      <c r="K122" s="88"/>
      <c r="L122" s="15">
        <v>120</v>
      </c>
      <c r="M122" s="15">
        <v>0</v>
      </c>
      <c r="N122" s="11"/>
    </row>
    <row r="123" spans="4:14" ht="14.45" customHeight="1">
      <c r="D123" s="14">
        <v>122</v>
      </c>
      <c r="E123" s="99">
        <v>535.57999999999993</v>
      </c>
      <c r="F123" s="9"/>
      <c r="G123" s="77"/>
      <c r="H123" s="77"/>
      <c r="I123" s="77"/>
      <c r="J123" s="77"/>
      <c r="K123" s="88"/>
      <c r="L123" s="15">
        <v>121</v>
      </c>
      <c r="M123" s="15">
        <v>0</v>
      </c>
      <c r="N123" s="11"/>
    </row>
    <row r="124" spans="4:14" ht="14.45" customHeight="1">
      <c r="D124" s="14">
        <v>123</v>
      </c>
      <c r="E124" s="99">
        <v>539.96999999999991</v>
      </c>
      <c r="F124" s="9"/>
      <c r="G124" s="77"/>
      <c r="H124" s="77"/>
      <c r="I124" s="77"/>
      <c r="J124" s="77"/>
      <c r="K124" s="88"/>
      <c r="L124" s="15">
        <v>122</v>
      </c>
      <c r="M124" s="15">
        <v>0</v>
      </c>
      <c r="N124" s="11"/>
    </row>
    <row r="125" spans="4:14" ht="14.45" customHeight="1">
      <c r="D125" s="14">
        <v>124</v>
      </c>
      <c r="E125" s="99">
        <v>544.36</v>
      </c>
      <c r="F125" s="9"/>
      <c r="G125" s="77"/>
      <c r="H125" s="77"/>
      <c r="I125" s="77"/>
      <c r="J125" s="77"/>
      <c r="K125" s="88"/>
      <c r="L125" s="15">
        <v>123</v>
      </c>
      <c r="M125" s="15">
        <v>0</v>
      </c>
      <c r="N125" s="11"/>
    </row>
    <row r="126" spans="4:14" ht="14.45" customHeight="1">
      <c r="D126" s="14">
        <v>125</v>
      </c>
      <c r="E126" s="99">
        <v>548.75</v>
      </c>
      <c r="F126" s="9"/>
      <c r="G126" s="77"/>
      <c r="H126" s="77"/>
      <c r="I126" s="77"/>
      <c r="J126" s="77"/>
      <c r="K126" s="88"/>
      <c r="L126" s="15">
        <v>124</v>
      </c>
      <c r="M126" s="15">
        <v>0</v>
      </c>
      <c r="N126" s="11"/>
    </row>
    <row r="127" spans="4:14" ht="14.45" customHeight="1">
      <c r="D127" s="14">
        <v>126</v>
      </c>
      <c r="E127" s="99">
        <v>553.14</v>
      </c>
      <c r="F127" s="9"/>
      <c r="G127" s="77"/>
      <c r="H127" s="77"/>
      <c r="I127" s="77"/>
      <c r="J127" s="77"/>
      <c r="K127" s="88"/>
      <c r="L127" s="15">
        <v>125</v>
      </c>
      <c r="M127" s="15">
        <v>0</v>
      </c>
      <c r="N127" s="11"/>
    </row>
    <row r="128" spans="4:14" ht="14.45" customHeight="1">
      <c r="D128" s="14">
        <v>127</v>
      </c>
      <c r="E128" s="99">
        <v>557.53</v>
      </c>
      <c r="F128" s="9"/>
      <c r="G128" s="77"/>
      <c r="H128" s="77"/>
      <c r="I128" s="77"/>
      <c r="J128" s="77"/>
      <c r="K128" s="88"/>
      <c r="L128" s="15">
        <v>126</v>
      </c>
      <c r="M128" s="15">
        <v>0</v>
      </c>
      <c r="N128" s="11"/>
    </row>
    <row r="129" spans="4:14" ht="14.45" customHeight="1">
      <c r="D129" s="14">
        <v>128</v>
      </c>
      <c r="E129" s="99">
        <v>561.91999999999996</v>
      </c>
      <c r="F129" s="9"/>
      <c r="G129" s="77"/>
      <c r="H129" s="77"/>
      <c r="I129" s="77"/>
      <c r="J129" s="77"/>
      <c r="K129" s="88"/>
      <c r="L129" s="15">
        <v>127</v>
      </c>
      <c r="M129" s="15">
        <v>0</v>
      </c>
      <c r="N129" s="11"/>
    </row>
    <row r="130" spans="4:14" ht="14.45" customHeight="1">
      <c r="D130" s="14">
        <v>129</v>
      </c>
      <c r="E130" s="99">
        <v>566.30999999999995</v>
      </c>
      <c r="F130" s="9"/>
      <c r="G130" s="77"/>
      <c r="H130" s="77"/>
      <c r="I130" s="77"/>
      <c r="J130" s="77"/>
      <c r="K130" s="88"/>
      <c r="L130" s="15">
        <v>128</v>
      </c>
      <c r="M130" s="15">
        <v>0</v>
      </c>
      <c r="N130" s="11"/>
    </row>
    <row r="131" spans="4:14" ht="14.45" customHeight="1">
      <c r="D131" s="14">
        <v>130</v>
      </c>
      <c r="E131" s="99">
        <v>570.69999999999993</v>
      </c>
      <c r="F131" s="9"/>
      <c r="G131" s="77"/>
      <c r="H131" s="77"/>
      <c r="I131" s="77"/>
      <c r="J131" s="77"/>
      <c r="K131" s="88"/>
      <c r="L131" s="15">
        <v>129</v>
      </c>
      <c r="M131" s="15">
        <v>0</v>
      </c>
      <c r="N131" s="11"/>
    </row>
    <row r="132" spans="4:14" ht="14.45" customHeight="1">
      <c r="D132" s="14">
        <v>131</v>
      </c>
      <c r="E132" s="99">
        <v>575.08999999999992</v>
      </c>
      <c r="F132" s="9"/>
      <c r="G132" s="77"/>
      <c r="H132" s="77"/>
      <c r="I132" s="77"/>
      <c r="J132" s="77"/>
      <c r="K132" s="88"/>
      <c r="L132" s="15">
        <v>130</v>
      </c>
      <c r="M132" s="15">
        <v>0</v>
      </c>
      <c r="N132" s="11"/>
    </row>
    <row r="133" spans="4:14" ht="14.45" customHeight="1">
      <c r="D133" s="14">
        <v>132</v>
      </c>
      <c r="E133" s="99">
        <v>579.4799999999999</v>
      </c>
      <c r="F133" s="9"/>
      <c r="G133" s="77"/>
      <c r="H133" s="77"/>
      <c r="I133" s="77"/>
      <c r="J133" s="77"/>
      <c r="K133" s="88"/>
      <c r="L133" s="15">
        <v>131</v>
      </c>
      <c r="M133" s="15">
        <v>0</v>
      </c>
      <c r="N133" s="11"/>
    </row>
    <row r="134" spans="4:14" ht="14.45" customHeight="1">
      <c r="D134" s="14">
        <v>133</v>
      </c>
      <c r="E134" s="99">
        <v>583.87</v>
      </c>
      <c r="F134" s="9"/>
      <c r="G134" s="77"/>
      <c r="H134" s="77"/>
      <c r="I134" s="77"/>
      <c r="J134" s="77"/>
      <c r="K134" s="88"/>
      <c r="L134" s="15">
        <v>132</v>
      </c>
      <c r="M134" s="15">
        <v>0</v>
      </c>
      <c r="N134" s="11"/>
    </row>
    <row r="135" spans="4:14" ht="14.45" customHeight="1">
      <c r="D135" s="14">
        <v>134</v>
      </c>
      <c r="E135" s="99">
        <v>588.26</v>
      </c>
      <c r="F135" s="9"/>
      <c r="G135" s="77"/>
      <c r="H135" s="77"/>
      <c r="I135" s="77"/>
      <c r="J135" s="77"/>
      <c r="K135" s="88"/>
      <c r="L135" s="15">
        <v>133</v>
      </c>
      <c r="M135" s="15">
        <v>0</v>
      </c>
      <c r="N135" s="11"/>
    </row>
    <row r="136" spans="4:14" ht="14.45" customHeight="1">
      <c r="D136" s="14">
        <v>135</v>
      </c>
      <c r="E136" s="99">
        <v>592.65</v>
      </c>
      <c r="F136" s="9"/>
      <c r="G136" s="77"/>
      <c r="H136" s="77"/>
      <c r="I136" s="77"/>
      <c r="J136" s="77"/>
      <c r="K136" s="88"/>
      <c r="L136" s="15">
        <v>134</v>
      </c>
      <c r="M136" s="15">
        <v>0</v>
      </c>
      <c r="N136" s="11"/>
    </row>
    <row r="137" spans="4:14" ht="14.45" customHeight="1">
      <c r="D137" s="14">
        <v>136</v>
      </c>
      <c r="E137" s="99">
        <v>597.04</v>
      </c>
      <c r="F137" s="9"/>
      <c r="G137" s="77"/>
      <c r="H137" s="77"/>
      <c r="I137" s="77"/>
      <c r="J137" s="77"/>
      <c r="K137" s="88"/>
      <c r="L137" s="15">
        <v>135</v>
      </c>
      <c r="M137" s="15">
        <v>0</v>
      </c>
      <c r="N137" s="11"/>
    </row>
    <row r="138" spans="4:14" ht="14.45" customHeight="1">
      <c r="D138" s="14">
        <v>137</v>
      </c>
      <c r="E138" s="99">
        <v>601.42999999999995</v>
      </c>
      <c r="F138" s="9"/>
      <c r="G138" s="77"/>
      <c r="H138" s="77"/>
      <c r="I138" s="77"/>
      <c r="J138" s="77"/>
      <c r="K138" s="88"/>
      <c r="L138" s="15">
        <v>136</v>
      </c>
      <c r="M138" s="15">
        <v>0</v>
      </c>
      <c r="N138" s="11"/>
    </row>
    <row r="139" spans="4:14" ht="14.45" customHeight="1">
      <c r="D139" s="14">
        <v>138</v>
      </c>
      <c r="E139" s="99">
        <v>605.81999999999994</v>
      </c>
      <c r="F139" s="9"/>
      <c r="G139" s="77"/>
      <c r="H139" s="77"/>
      <c r="I139" s="77"/>
      <c r="J139" s="77"/>
      <c r="K139" s="88"/>
      <c r="L139" s="15">
        <v>137</v>
      </c>
      <c r="M139" s="15">
        <v>0</v>
      </c>
      <c r="N139" s="11"/>
    </row>
    <row r="140" spans="4:14" ht="14.45" customHeight="1">
      <c r="D140" s="14">
        <v>139</v>
      </c>
      <c r="E140" s="99">
        <v>610.20999999999992</v>
      </c>
      <c r="F140" s="9"/>
      <c r="G140" s="77"/>
      <c r="H140" s="77"/>
      <c r="I140" s="77"/>
      <c r="J140" s="77"/>
      <c r="K140" s="88"/>
      <c r="L140" s="15">
        <v>138</v>
      </c>
      <c r="M140" s="15">
        <v>0</v>
      </c>
      <c r="N140" s="11"/>
    </row>
    <row r="141" spans="4:14" ht="14.45" customHeight="1">
      <c r="D141" s="14">
        <v>140</v>
      </c>
      <c r="E141" s="99">
        <v>614.59999999999991</v>
      </c>
      <c r="F141" s="9"/>
      <c r="G141" s="77"/>
      <c r="H141" s="77"/>
      <c r="I141" s="77"/>
      <c r="J141" s="77"/>
      <c r="K141" s="88"/>
      <c r="L141" s="15">
        <v>139</v>
      </c>
      <c r="M141" s="15">
        <v>0</v>
      </c>
      <c r="N141" s="11"/>
    </row>
    <row r="142" spans="4:14" ht="14.45" customHeight="1">
      <c r="D142" s="14">
        <v>141</v>
      </c>
      <c r="E142" s="99">
        <v>618.99</v>
      </c>
      <c r="F142" s="9"/>
      <c r="G142" s="77"/>
      <c r="H142" s="77"/>
      <c r="I142" s="77"/>
      <c r="J142" s="77"/>
      <c r="K142" s="88"/>
      <c r="L142" s="15">
        <v>140</v>
      </c>
      <c r="M142" s="15">
        <v>0</v>
      </c>
      <c r="N142" s="11"/>
    </row>
    <row r="143" spans="4:14" ht="14.45" customHeight="1">
      <c r="D143" s="14">
        <v>142</v>
      </c>
      <c r="E143" s="99">
        <v>623.38</v>
      </c>
      <c r="F143" s="9"/>
      <c r="G143" s="77"/>
      <c r="H143" s="77"/>
      <c r="I143" s="77"/>
      <c r="J143" s="77"/>
      <c r="K143" s="88"/>
      <c r="L143" s="15">
        <v>141</v>
      </c>
      <c r="M143" s="15">
        <v>0</v>
      </c>
      <c r="N143" s="11"/>
    </row>
    <row r="144" spans="4:14" ht="14.45" customHeight="1">
      <c r="D144" s="14">
        <v>143</v>
      </c>
      <c r="E144" s="99">
        <v>627.77</v>
      </c>
      <c r="F144" s="9"/>
      <c r="G144" s="77"/>
      <c r="H144" s="77"/>
      <c r="I144" s="77"/>
      <c r="J144" s="77"/>
      <c r="K144" s="88"/>
      <c r="L144" s="15">
        <v>142</v>
      </c>
      <c r="M144" s="15">
        <v>0</v>
      </c>
      <c r="N144" s="11"/>
    </row>
    <row r="145" spans="4:14" ht="14.45" customHeight="1">
      <c r="D145" s="14">
        <v>144</v>
      </c>
      <c r="E145" s="99">
        <v>632.16</v>
      </c>
      <c r="F145" s="9"/>
      <c r="G145" s="77"/>
      <c r="H145" s="77"/>
      <c r="I145" s="77"/>
      <c r="J145" s="77"/>
      <c r="K145" s="88"/>
      <c r="L145" s="15">
        <v>143</v>
      </c>
      <c r="M145" s="15">
        <v>0</v>
      </c>
      <c r="N145" s="11"/>
    </row>
    <row r="146" spans="4:14" ht="14.45" customHeight="1">
      <c r="D146" s="14">
        <v>145</v>
      </c>
      <c r="E146" s="99">
        <v>636.54999999999995</v>
      </c>
      <c r="F146" s="9"/>
      <c r="G146" s="77"/>
      <c r="H146" s="77"/>
      <c r="I146" s="77"/>
      <c r="J146" s="77"/>
      <c r="K146" s="88"/>
      <c r="L146" s="15">
        <v>144</v>
      </c>
      <c r="M146" s="15">
        <v>0</v>
      </c>
      <c r="N146" s="11"/>
    </row>
    <row r="147" spans="4:14" ht="14.45" customHeight="1">
      <c r="D147" s="14">
        <v>146</v>
      </c>
      <c r="E147" s="99">
        <v>640.93999999999994</v>
      </c>
      <c r="F147" s="9"/>
      <c r="G147" s="77"/>
      <c r="H147" s="77"/>
      <c r="I147" s="77"/>
      <c r="J147" s="77"/>
      <c r="K147" s="88"/>
      <c r="L147" s="15">
        <v>145</v>
      </c>
      <c r="M147" s="15">
        <v>0</v>
      </c>
      <c r="N147" s="11"/>
    </row>
    <row r="148" spans="4:14" ht="14.45" customHeight="1">
      <c r="D148" s="14">
        <v>147</v>
      </c>
      <c r="E148" s="99">
        <v>645.32999999999993</v>
      </c>
      <c r="F148" s="9"/>
      <c r="G148" s="77"/>
      <c r="H148" s="77"/>
      <c r="I148" s="77"/>
      <c r="J148" s="77"/>
      <c r="K148" s="88"/>
      <c r="L148" s="15">
        <v>146</v>
      </c>
      <c r="M148" s="15">
        <v>0</v>
      </c>
      <c r="N148" s="11"/>
    </row>
    <row r="149" spans="4:14" ht="14.45" customHeight="1">
      <c r="D149" s="14">
        <v>148</v>
      </c>
      <c r="E149" s="99">
        <v>649.71999999999991</v>
      </c>
      <c r="F149" s="9"/>
      <c r="G149" s="77"/>
      <c r="H149" s="77"/>
      <c r="I149" s="77"/>
      <c r="J149" s="77"/>
      <c r="K149" s="88"/>
      <c r="L149" s="15">
        <v>147</v>
      </c>
      <c r="M149" s="15">
        <v>0</v>
      </c>
      <c r="N149" s="11"/>
    </row>
    <row r="150" spans="4:14" ht="14.45" customHeight="1">
      <c r="D150" s="14">
        <v>149</v>
      </c>
      <c r="E150" s="99">
        <v>654.1099999999999</v>
      </c>
      <c r="F150" s="9"/>
      <c r="G150" s="77"/>
      <c r="H150" s="77"/>
      <c r="I150" s="77"/>
      <c r="J150" s="77"/>
      <c r="K150" s="88"/>
      <c r="L150" s="15">
        <v>148</v>
      </c>
      <c r="M150" s="15">
        <v>0</v>
      </c>
      <c r="N150" s="11"/>
    </row>
    <row r="151" spans="4:14" ht="14.45" customHeight="1">
      <c r="D151" s="14">
        <v>150</v>
      </c>
      <c r="E151" s="99">
        <v>658.5</v>
      </c>
      <c r="F151" s="9"/>
      <c r="G151" s="77"/>
      <c r="H151" s="77"/>
      <c r="I151" s="77"/>
      <c r="J151" s="77"/>
      <c r="K151" s="88"/>
      <c r="L151" s="15">
        <v>149</v>
      </c>
      <c r="M151" s="15">
        <v>0</v>
      </c>
      <c r="N151" s="11"/>
    </row>
    <row r="152" spans="4:14" ht="14.45" customHeight="1">
      <c r="D152" s="14">
        <v>151</v>
      </c>
      <c r="E152" s="99">
        <v>662.89</v>
      </c>
      <c r="F152" s="9"/>
      <c r="G152" s="77"/>
      <c r="H152" s="77"/>
      <c r="I152" s="77"/>
      <c r="J152" s="77"/>
      <c r="K152" s="88"/>
      <c r="L152" s="15">
        <v>150</v>
      </c>
      <c r="M152" s="15">
        <v>0</v>
      </c>
      <c r="N152" s="11"/>
    </row>
    <row r="153" spans="4:14" ht="14.45" customHeight="1">
      <c r="D153" s="14">
        <v>152</v>
      </c>
      <c r="E153" s="99">
        <v>667.28</v>
      </c>
      <c r="F153" s="9"/>
      <c r="G153" s="77"/>
      <c r="H153" s="77"/>
      <c r="I153" s="77"/>
      <c r="J153" s="77"/>
      <c r="K153" s="88"/>
      <c r="L153" s="15">
        <v>151</v>
      </c>
      <c r="M153" s="15">
        <v>0</v>
      </c>
      <c r="N153" s="11"/>
    </row>
    <row r="154" spans="4:14" ht="14.45" customHeight="1">
      <c r="D154" s="14">
        <v>153</v>
      </c>
      <c r="E154" s="99">
        <v>671.67</v>
      </c>
      <c r="F154" s="9"/>
      <c r="G154" s="77"/>
      <c r="H154" s="77"/>
      <c r="I154" s="77"/>
      <c r="J154" s="77"/>
      <c r="K154" s="88"/>
      <c r="L154" s="15">
        <v>152</v>
      </c>
      <c r="M154" s="15">
        <v>0</v>
      </c>
      <c r="N154" s="11"/>
    </row>
    <row r="155" spans="4:14" ht="14.45" customHeight="1">
      <c r="D155" s="14">
        <v>154</v>
      </c>
      <c r="E155" s="99">
        <v>676.06</v>
      </c>
      <c r="F155" s="9"/>
      <c r="G155" s="77"/>
      <c r="H155" s="77"/>
      <c r="I155" s="77"/>
      <c r="J155" s="77"/>
      <c r="K155" s="88"/>
      <c r="L155" s="15">
        <v>153</v>
      </c>
      <c r="M155" s="15">
        <v>0</v>
      </c>
      <c r="N155" s="11"/>
    </row>
    <row r="156" spans="4:14" ht="14.45" customHeight="1">
      <c r="D156" s="14">
        <v>155</v>
      </c>
      <c r="E156" s="99">
        <v>680.44999999999993</v>
      </c>
      <c r="F156" s="9"/>
      <c r="G156" s="77"/>
      <c r="H156" s="77"/>
      <c r="I156" s="77"/>
      <c r="J156" s="77"/>
      <c r="K156" s="88"/>
      <c r="L156" s="15">
        <v>154</v>
      </c>
      <c r="M156" s="15">
        <v>0</v>
      </c>
      <c r="N156" s="11"/>
    </row>
    <row r="157" spans="4:14" ht="14.45" customHeight="1">
      <c r="D157" s="14">
        <v>156</v>
      </c>
      <c r="E157" s="99">
        <v>684.83999999999992</v>
      </c>
      <c r="F157" s="9"/>
      <c r="G157" s="77"/>
      <c r="H157" s="77"/>
      <c r="I157" s="77"/>
      <c r="J157" s="77"/>
      <c r="K157" s="88"/>
      <c r="L157" s="15">
        <v>155</v>
      </c>
      <c r="M157" s="15">
        <v>0</v>
      </c>
      <c r="N157" s="11"/>
    </row>
    <row r="158" spans="4:14" ht="14.45" customHeight="1">
      <c r="D158" s="14">
        <v>157</v>
      </c>
      <c r="E158" s="99">
        <v>689.2299999999999</v>
      </c>
      <c r="F158" s="9"/>
      <c r="G158" s="77"/>
      <c r="H158" s="77"/>
      <c r="I158" s="77"/>
      <c r="J158" s="77"/>
      <c r="K158" s="88"/>
      <c r="L158" s="15">
        <v>156</v>
      </c>
      <c r="M158" s="15">
        <v>0</v>
      </c>
      <c r="N158" s="11"/>
    </row>
    <row r="159" spans="4:14" ht="14.45" customHeight="1">
      <c r="D159" s="14">
        <v>158</v>
      </c>
      <c r="E159" s="99">
        <v>693.62</v>
      </c>
      <c r="F159" s="9"/>
      <c r="G159" s="77"/>
      <c r="H159" s="77"/>
      <c r="I159" s="77"/>
      <c r="J159" s="77"/>
      <c r="K159" s="88"/>
      <c r="L159" s="15">
        <v>157</v>
      </c>
      <c r="M159" s="15">
        <v>0</v>
      </c>
      <c r="N159" s="11"/>
    </row>
    <row r="160" spans="4:14" ht="14.45" customHeight="1">
      <c r="D160" s="14">
        <v>159</v>
      </c>
      <c r="E160" s="99">
        <v>698.01</v>
      </c>
      <c r="F160" s="9"/>
      <c r="G160" s="77"/>
      <c r="H160" s="77"/>
      <c r="I160" s="77"/>
      <c r="J160" s="77"/>
      <c r="K160" s="88"/>
      <c r="L160" s="15">
        <v>158</v>
      </c>
      <c r="M160" s="15">
        <v>0</v>
      </c>
      <c r="N160" s="11"/>
    </row>
    <row r="161" spans="4:14" ht="14.45" customHeight="1">
      <c r="D161" s="14">
        <v>160</v>
      </c>
      <c r="E161" s="99">
        <v>702.4</v>
      </c>
      <c r="F161" s="9"/>
      <c r="G161" s="77"/>
      <c r="H161" s="77"/>
      <c r="I161" s="77"/>
      <c r="J161" s="77"/>
      <c r="K161" s="88"/>
      <c r="L161" s="15">
        <v>159</v>
      </c>
      <c r="M161" s="15">
        <v>0</v>
      </c>
      <c r="N161" s="11"/>
    </row>
    <row r="162" spans="4:14" ht="14.45" customHeight="1">
      <c r="D162" s="14">
        <v>161</v>
      </c>
      <c r="E162" s="99">
        <v>706.79</v>
      </c>
      <c r="F162" s="9"/>
      <c r="G162" s="77"/>
      <c r="H162" s="77"/>
      <c r="I162" s="77"/>
      <c r="J162" s="77"/>
      <c r="K162" s="88"/>
      <c r="L162" s="15">
        <v>160</v>
      </c>
      <c r="M162" s="15">
        <v>0</v>
      </c>
      <c r="N162" s="11"/>
    </row>
    <row r="163" spans="4:14" ht="14.45" customHeight="1">
      <c r="D163" s="14">
        <v>162</v>
      </c>
      <c r="E163" s="99">
        <v>711.18</v>
      </c>
      <c r="F163" s="9"/>
      <c r="G163" s="77"/>
      <c r="H163" s="77"/>
      <c r="I163" s="77"/>
      <c r="J163" s="77"/>
      <c r="K163" s="88"/>
      <c r="L163" s="15">
        <v>161</v>
      </c>
      <c r="M163" s="15">
        <v>0</v>
      </c>
      <c r="N163" s="11"/>
    </row>
    <row r="164" spans="4:14" ht="14.45" customHeight="1">
      <c r="D164" s="14">
        <v>163</v>
      </c>
      <c r="E164" s="99">
        <v>715.56999999999994</v>
      </c>
      <c r="F164" s="9"/>
      <c r="G164" s="77"/>
      <c r="H164" s="77"/>
      <c r="I164" s="77"/>
      <c r="J164" s="77"/>
      <c r="K164" s="88"/>
      <c r="L164" s="15">
        <v>162</v>
      </c>
      <c r="M164" s="15">
        <v>0</v>
      </c>
      <c r="N164" s="11"/>
    </row>
    <row r="165" spans="4:14" ht="14.45" customHeight="1">
      <c r="D165" s="14">
        <v>164</v>
      </c>
      <c r="E165" s="99">
        <v>719.95999999999992</v>
      </c>
      <c r="F165" s="9"/>
      <c r="G165" s="77"/>
      <c r="H165" s="77"/>
      <c r="I165" s="77"/>
      <c r="J165" s="77"/>
      <c r="K165" s="88"/>
      <c r="L165" s="15">
        <v>163</v>
      </c>
      <c r="M165" s="15">
        <v>0</v>
      </c>
      <c r="N165" s="11"/>
    </row>
    <row r="166" spans="4:14" ht="14.45" customHeight="1">
      <c r="D166" s="14">
        <v>165</v>
      </c>
      <c r="E166" s="99">
        <v>724.34999999999991</v>
      </c>
      <c r="F166" s="9"/>
      <c r="G166" s="77"/>
      <c r="H166" s="77"/>
      <c r="I166" s="77"/>
      <c r="J166" s="77"/>
      <c r="K166" s="88"/>
      <c r="L166" s="15">
        <v>164</v>
      </c>
      <c r="M166" s="15">
        <v>0</v>
      </c>
      <c r="N166" s="11"/>
    </row>
    <row r="167" spans="4:14" ht="14.45" customHeight="1">
      <c r="D167" s="14">
        <v>166</v>
      </c>
      <c r="E167" s="99">
        <v>728.7399999999999</v>
      </c>
      <c r="F167" s="9"/>
      <c r="G167" s="77"/>
      <c r="H167" s="77"/>
      <c r="I167" s="77"/>
      <c r="J167" s="77"/>
      <c r="K167" s="88"/>
      <c r="L167" s="15">
        <v>165</v>
      </c>
      <c r="M167" s="15">
        <v>0</v>
      </c>
      <c r="N167" s="11"/>
    </row>
    <row r="168" spans="4:14" ht="14.45" customHeight="1">
      <c r="D168" s="14">
        <v>167</v>
      </c>
      <c r="E168" s="99">
        <v>733.13</v>
      </c>
      <c r="F168" s="9"/>
      <c r="G168" s="77"/>
      <c r="H168" s="77"/>
      <c r="I168" s="77"/>
      <c r="J168" s="77"/>
      <c r="K168" s="88"/>
      <c r="L168" s="15">
        <v>166</v>
      </c>
      <c r="M168" s="15">
        <v>0</v>
      </c>
      <c r="N168" s="11"/>
    </row>
    <row r="169" spans="4:14" ht="14.45" customHeight="1">
      <c r="D169" s="14">
        <v>168</v>
      </c>
      <c r="E169" s="99">
        <v>737.52</v>
      </c>
      <c r="F169" s="9"/>
      <c r="G169" s="77"/>
      <c r="H169" s="77"/>
      <c r="I169" s="77"/>
      <c r="J169" s="77"/>
      <c r="K169" s="88"/>
      <c r="L169" s="15">
        <v>167</v>
      </c>
      <c r="M169" s="15">
        <v>0</v>
      </c>
      <c r="N169" s="11"/>
    </row>
    <row r="170" spans="4:14" ht="14.45" customHeight="1">
      <c r="D170" s="14">
        <v>169</v>
      </c>
      <c r="E170" s="99">
        <v>741.91</v>
      </c>
      <c r="F170" s="9"/>
      <c r="G170" s="77"/>
      <c r="H170" s="77"/>
      <c r="I170" s="77"/>
      <c r="J170" s="77"/>
      <c r="K170" s="88"/>
      <c r="L170" s="15">
        <v>168</v>
      </c>
      <c r="M170" s="15">
        <v>0</v>
      </c>
      <c r="N170" s="11"/>
    </row>
    <row r="171" spans="4:14" ht="14.45" customHeight="1">
      <c r="D171" s="14">
        <v>170</v>
      </c>
      <c r="E171" s="99">
        <v>746.3</v>
      </c>
      <c r="F171" s="9"/>
      <c r="G171" s="77"/>
      <c r="H171" s="77"/>
      <c r="I171" s="77"/>
      <c r="J171" s="77"/>
      <c r="K171" s="88"/>
      <c r="L171" s="15">
        <v>169</v>
      </c>
      <c r="M171" s="15">
        <v>0</v>
      </c>
      <c r="N171" s="11"/>
    </row>
    <row r="172" spans="4:14" ht="14.45" customHeight="1">
      <c r="D172" s="14">
        <v>171</v>
      </c>
      <c r="E172" s="99">
        <v>750.68999999999994</v>
      </c>
      <c r="F172" s="9"/>
      <c r="G172" s="77"/>
      <c r="H172" s="77"/>
      <c r="I172" s="77"/>
      <c r="J172" s="77"/>
      <c r="K172" s="88"/>
      <c r="L172" s="15">
        <v>170</v>
      </c>
      <c r="M172" s="15">
        <v>0</v>
      </c>
      <c r="N172" s="11"/>
    </row>
    <row r="173" spans="4:14" ht="14.45" customHeight="1">
      <c r="D173" s="14">
        <v>172</v>
      </c>
      <c r="E173" s="99">
        <v>755.07999999999993</v>
      </c>
      <c r="F173" s="9"/>
      <c r="G173" s="77"/>
      <c r="H173" s="77"/>
      <c r="I173" s="77"/>
      <c r="J173" s="77"/>
      <c r="K173" s="88"/>
      <c r="L173" s="15">
        <v>171</v>
      </c>
      <c r="M173" s="15">
        <v>0</v>
      </c>
      <c r="N173" s="11"/>
    </row>
    <row r="174" spans="4:14" ht="14.45" customHeight="1">
      <c r="D174" s="14">
        <v>173</v>
      </c>
      <c r="E174" s="99">
        <v>759.46999999999991</v>
      </c>
      <c r="F174" s="9"/>
      <c r="G174" s="77"/>
      <c r="H174" s="77"/>
      <c r="I174" s="77"/>
      <c r="J174" s="77"/>
      <c r="K174" s="88"/>
      <c r="L174" s="15">
        <v>172</v>
      </c>
      <c r="M174" s="15">
        <v>0</v>
      </c>
      <c r="N174" s="11"/>
    </row>
    <row r="175" spans="4:14" ht="14.45" customHeight="1">
      <c r="D175" s="14">
        <v>174</v>
      </c>
      <c r="E175" s="99">
        <v>763.8599999999999</v>
      </c>
      <c r="F175" s="9"/>
      <c r="G175" s="77"/>
      <c r="H175" s="77"/>
      <c r="I175" s="77"/>
      <c r="J175" s="77"/>
      <c r="K175" s="88"/>
      <c r="L175" s="15">
        <v>173</v>
      </c>
      <c r="M175" s="15">
        <v>0</v>
      </c>
      <c r="N175" s="11"/>
    </row>
    <row r="176" spans="4:14" ht="14.45" customHeight="1">
      <c r="D176" s="14">
        <v>175</v>
      </c>
      <c r="E176" s="99">
        <v>768.25</v>
      </c>
      <c r="F176" s="9"/>
      <c r="G176" s="77"/>
      <c r="H176" s="77"/>
      <c r="I176" s="77"/>
      <c r="J176" s="77"/>
      <c r="K176" s="88"/>
      <c r="L176" s="15">
        <v>174</v>
      </c>
      <c r="M176" s="15">
        <v>0</v>
      </c>
      <c r="N176" s="11"/>
    </row>
    <row r="177" spans="4:14" ht="14.45" customHeight="1">
      <c r="D177" s="14">
        <v>176</v>
      </c>
      <c r="E177" s="99">
        <v>772.64</v>
      </c>
      <c r="F177" s="9"/>
      <c r="G177" s="77"/>
      <c r="H177" s="77"/>
      <c r="I177" s="77"/>
      <c r="J177" s="77"/>
      <c r="K177" s="88"/>
      <c r="L177" s="15">
        <v>175</v>
      </c>
      <c r="M177" s="15">
        <v>0</v>
      </c>
      <c r="N177" s="11"/>
    </row>
    <row r="178" spans="4:14" ht="14.45" customHeight="1">
      <c r="D178" s="14">
        <v>177</v>
      </c>
      <c r="E178" s="99">
        <v>777.03</v>
      </c>
      <c r="F178" s="9"/>
      <c r="G178" s="77"/>
      <c r="H178" s="77"/>
      <c r="I178" s="77"/>
      <c r="J178" s="77"/>
      <c r="K178" s="88"/>
      <c r="L178" s="15">
        <v>176</v>
      </c>
      <c r="M178" s="15">
        <v>0</v>
      </c>
      <c r="N178" s="11"/>
    </row>
    <row r="179" spans="4:14" ht="14.45" customHeight="1">
      <c r="D179" s="14">
        <v>178</v>
      </c>
      <c r="E179" s="99">
        <v>781.42</v>
      </c>
      <c r="F179" s="9"/>
      <c r="G179" s="77"/>
      <c r="H179" s="77"/>
      <c r="I179" s="77"/>
      <c r="J179" s="77"/>
      <c r="K179" s="88"/>
      <c r="L179" s="15">
        <v>177</v>
      </c>
      <c r="M179" s="15">
        <v>0</v>
      </c>
      <c r="N179" s="11"/>
    </row>
    <row r="180" spans="4:14" ht="14.45" customHeight="1">
      <c r="D180" s="14">
        <v>179</v>
      </c>
      <c r="E180" s="99">
        <v>785.81</v>
      </c>
      <c r="F180" s="9"/>
      <c r="G180" s="77"/>
      <c r="H180" s="77"/>
      <c r="I180" s="77"/>
      <c r="J180" s="77"/>
      <c r="K180" s="88"/>
      <c r="L180" s="15">
        <v>178</v>
      </c>
      <c r="M180" s="15">
        <v>0</v>
      </c>
      <c r="N180" s="11"/>
    </row>
    <row r="181" spans="4:14" ht="14.45" customHeight="1">
      <c r="D181" s="14">
        <v>180</v>
      </c>
      <c r="E181" s="99">
        <v>790.19999999999993</v>
      </c>
      <c r="F181" s="9"/>
      <c r="G181" s="77"/>
      <c r="H181" s="77"/>
      <c r="I181" s="77"/>
      <c r="J181" s="77"/>
      <c r="K181" s="88"/>
      <c r="L181" s="15">
        <v>179</v>
      </c>
      <c r="M181" s="15">
        <v>0</v>
      </c>
      <c r="N181" s="11"/>
    </row>
    <row r="182" spans="4:14" ht="14.45" customHeight="1">
      <c r="D182" s="14">
        <v>181</v>
      </c>
      <c r="E182" s="99">
        <v>794.58999999999992</v>
      </c>
      <c r="F182" s="9"/>
      <c r="G182" s="77"/>
      <c r="H182" s="77"/>
      <c r="I182" s="77"/>
      <c r="J182" s="77"/>
      <c r="K182" s="88"/>
      <c r="L182" s="15">
        <v>180</v>
      </c>
      <c r="M182" s="15">
        <v>0</v>
      </c>
      <c r="N182" s="11"/>
    </row>
    <row r="183" spans="4:14" ht="14.45" customHeight="1">
      <c r="D183" s="14">
        <v>182</v>
      </c>
      <c r="E183" s="99">
        <v>798.9799999999999</v>
      </c>
      <c r="F183" s="9"/>
      <c r="G183" s="77"/>
      <c r="H183" s="77"/>
      <c r="I183" s="77"/>
      <c r="J183" s="77"/>
      <c r="K183" s="88"/>
      <c r="L183" s="15">
        <v>181</v>
      </c>
      <c r="M183" s="15">
        <v>0</v>
      </c>
      <c r="N183" s="11"/>
    </row>
    <row r="184" spans="4:14" ht="14.45" customHeight="1">
      <c r="D184" s="14">
        <v>183</v>
      </c>
      <c r="E184" s="99">
        <v>803.36999999999989</v>
      </c>
      <c r="F184" s="9"/>
      <c r="G184" s="77"/>
      <c r="H184" s="77"/>
      <c r="I184" s="77"/>
      <c r="J184" s="77"/>
      <c r="K184" s="88"/>
      <c r="L184" s="15">
        <v>182</v>
      </c>
      <c r="M184" s="15">
        <v>0</v>
      </c>
      <c r="N184" s="11"/>
    </row>
    <row r="185" spans="4:14" ht="14.45" customHeight="1">
      <c r="D185" s="14">
        <v>184</v>
      </c>
      <c r="E185" s="99">
        <v>807.76</v>
      </c>
      <c r="F185" s="9"/>
      <c r="G185" s="77"/>
      <c r="H185" s="77"/>
      <c r="I185" s="77"/>
      <c r="J185" s="77"/>
      <c r="K185" s="88"/>
      <c r="L185" s="15">
        <v>183</v>
      </c>
      <c r="M185" s="15">
        <v>0</v>
      </c>
      <c r="N185" s="11"/>
    </row>
    <row r="186" spans="4:14" ht="14.45" customHeight="1">
      <c r="D186" s="14">
        <v>185</v>
      </c>
      <c r="E186" s="99">
        <v>812.15</v>
      </c>
      <c r="F186" s="9"/>
      <c r="G186" s="77"/>
      <c r="H186" s="77"/>
      <c r="I186" s="77"/>
      <c r="J186" s="77"/>
      <c r="K186" s="88"/>
      <c r="L186" s="15">
        <v>184</v>
      </c>
      <c r="M186" s="15">
        <v>0</v>
      </c>
      <c r="N186" s="11"/>
    </row>
    <row r="187" spans="4:14" ht="14.45" customHeight="1">
      <c r="D187" s="14">
        <v>186</v>
      </c>
      <c r="E187" s="99">
        <v>816.54</v>
      </c>
      <c r="F187" s="9"/>
      <c r="G187" s="77"/>
      <c r="H187" s="77"/>
      <c r="I187" s="77"/>
      <c r="J187" s="77"/>
      <c r="K187" s="88"/>
      <c r="L187" s="15">
        <v>185</v>
      </c>
      <c r="M187" s="15">
        <v>0</v>
      </c>
      <c r="N187" s="11"/>
    </row>
    <row r="188" spans="4:14" ht="14.45" customHeight="1">
      <c r="D188" s="14">
        <v>187</v>
      </c>
      <c r="E188" s="99">
        <v>820.93</v>
      </c>
      <c r="F188" s="9"/>
      <c r="G188" s="77"/>
      <c r="H188" s="77"/>
      <c r="I188" s="77"/>
      <c r="J188" s="77"/>
      <c r="K188" s="88"/>
      <c r="L188" s="15">
        <v>186</v>
      </c>
      <c r="M188" s="15">
        <v>0</v>
      </c>
      <c r="N188" s="11"/>
    </row>
    <row r="189" spans="4:14" ht="14.45" customHeight="1">
      <c r="D189" s="14">
        <v>188</v>
      </c>
      <c r="E189" s="99">
        <v>825.31999999999994</v>
      </c>
      <c r="F189" s="9"/>
      <c r="G189" s="77"/>
      <c r="H189" s="77"/>
      <c r="I189" s="77"/>
      <c r="J189" s="77"/>
      <c r="K189" s="88"/>
      <c r="L189" s="15">
        <v>187</v>
      </c>
      <c r="M189" s="15">
        <v>0</v>
      </c>
      <c r="N189" s="11"/>
    </row>
    <row r="190" spans="4:14" ht="14.45" customHeight="1">
      <c r="D190" s="14">
        <v>189</v>
      </c>
      <c r="E190" s="99">
        <v>829.70999999999992</v>
      </c>
      <c r="F190" s="9"/>
      <c r="G190" s="77"/>
      <c r="H190" s="77"/>
      <c r="I190" s="77"/>
      <c r="J190" s="77"/>
      <c r="K190" s="88"/>
      <c r="L190" s="15">
        <v>188</v>
      </c>
      <c r="M190" s="15">
        <v>0</v>
      </c>
      <c r="N190" s="11"/>
    </row>
    <row r="191" spans="4:14" ht="14.45" customHeight="1">
      <c r="D191" s="14">
        <v>190</v>
      </c>
      <c r="E191" s="99">
        <v>834.09999999999991</v>
      </c>
      <c r="F191" s="9"/>
      <c r="G191" s="77"/>
      <c r="H191" s="77"/>
      <c r="I191" s="77"/>
      <c r="J191" s="77"/>
      <c r="K191" s="88"/>
      <c r="L191" s="15">
        <v>189</v>
      </c>
      <c r="M191" s="15">
        <v>0</v>
      </c>
      <c r="N191" s="11"/>
    </row>
    <row r="192" spans="4:14" ht="14.45" customHeight="1">
      <c r="D192" s="14">
        <v>191</v>
      </c>
      <c r="E192" s="99">
        <v>838.4899999999999</v>
      </c>
      <c r="F192" s="9"/>
      <c r="G192" s="77"/>
      <c r="H192" s="77"/>
      <c r="I192" s="77"/>
      <c r="J192" s="77"/>
      <c r="K192" s="88"/>
      <c r="L192" s="15">
        <v>190</v>
      </c>
      <c r="M192" s="15">
        <v>0</v>
      </c>
      <c r="N192" s="11"/>
    </row>
    <row r="193" spans="4:14" ht="14.45" customHeight="1">
      <c r="D193" s="14">
        <v>192</v>
      </c>
      <c r="E193" s="99">
        <v>842.87999999999988</v>
      </c>
      <c r="F193" s="9"/>
      <c r="G193" s="77"/>
      <c r="H193" s="77"/>
      <c r="I193" s="77"/>
      <c r="J193" s="77"/>
      <c r="K193" s="88"/>
      <c r="L193" s="15">
        <v>191</v>
      </c>
      <c r="M193" s="15">
        <v>0</v>
      </c>
      <c r="N193" s="11"/>
    </row>
    <row r="194" spans="4:14" ht="14.45" customHeight="1">
      <c r="D194" s="14">
        <v>193</v>
      </c>
      <c r="E194" s="99">
        <v>847.27</v>
      </c>
      <c r="F194" s="9"/>
      <c r="G194" s="77"/>
      <c r="H194" s="77"/>
      <c r="I194" s="77"/>
      <c r="J194" s="77"/>
      <c r="K194" s="88"/>
      <c r="L194" s="15">
        <v>192</v>
      </c>
      <c r="M194" s="15">
        <v>0</v>
      </c>
      <c r="N194" s="11"/>
    </row>
    <row r="195" spans="4:14" ht="14.45" customHeight="1">
      <c r="D195" s="14">
        <v>194</v>
      </c>
      <c r="E195" s="99">
        <v>851.66</v>
      </c>
      <c r="F195" s="9"/>
      <c r="G195" s="77"/>
      <c r="H195" s="77"/>
      <c r="I195" s="77"/>
      <c r="J195" s="77"/>
      <c r="K195" s="88"/>
      <c r="L195" s="15">
        <v>193</v>
      </c>
      <c r="M195" s="15">
        <v>0</v>
      </c>
      <c r="N195" s="11"/>
    </row>
    <row r="196" spans="4:14" ht="14.45" customHeight="1">
      <c r="D196" s="14">
        <v>195</v>
      </c>
      <c r="E196" s="99">
        <v>856.05</v>
      </c>
      <c r="F196" s="9"/>
      <c r="G196" s="77"/>
      <c r="H196" s="77"/>
      <c r="I196" s="77"/>
      <c r="J196" s="77"/>
      <c r="K196" s="88"/>
      <c r="L196" s="15">
        <v>194</v>
      </c>
      <c r="M196" s="15">
        <v>0</v>
      </c>
      <c r="N196" s="11"/>
    </row>
    <row r="197" spans="4:14" ht="14.45" customHeight="1">
      <c r="D197" s="14">
        <v>196</v>
      </c>
      <c r="E197" s="99">
        <v>860.43999999999994</v>
      </c>
      <c r="F197" s="9"/>
      <c r="G197" s="77"/>
      <c r="H197" s="77"/>
      <c r="I197" s="77"/>
      <c r="J197" s="77"/>
      <c r="K197" s="88"/>
      <c r="L197" s="15">
        <v>195</v>
      </c>
      <c r="M197" s="15">
        <v>0</v>
      </c>
      <c r="N197" s="11"/>
    </row>
    <row r="198" spans="4:14" ht="14.45" customHeight="1">
      <c r="D198" s="14">
        <v>197</v>
      </c>
      <c r="E198" s="99">
        <v>864.82999999999993</v>
      </c>
      <c r="F198" s="9"/>
      <c r="G198" s="77"/>
      <c r="H198" s="77"/>
      <c r="I198" s="77"/>
      <c r="J198" s="77"/>
      <c r="K198" s="88"/>
      <c r="L198" s="15">
        <v>196</v>
      </c>
      <c r="M198" s="15">
        <v>0</v>
      </c>
      <c r="N198" s="11"/>
    </row>
    <row r="199" spans="4:14" ht="14.45" customHeight="1">
      <c r="D199" s="14">
        <v>198</v>
      </c>
      <c r="E199" s="99">
        <v>869.21999999999991</v>
      </c>
      <c r="F199" s="9"/>
      <c r="G199" s="77"/>
      <c r="H199" s="77"/>
      <c r="I199" s="77"/>
      <c r="J199" s="77"/>
      <c r="K199" s="88"/>
      <c r="L199" s="15">
        <v>197</v>
      </c>
      <c r="M199" s="15">
        <v>0</v>
      </c>
      <c r="N199" s="11"/>
    </row>
    <row r="200" spans="4:14" ht="14.45" customHeight="1">
      <c r="D200" s="14">
        <v>199</v>
      </c>
      <c r="E200" s="99">
        <v>873.6099999999999</v>
      </c>
      <c r="F200" s="9"/>
      <c r="G200" s="77"/>
      <c r="H200" s="77"/>
      <c r="I200" s="77"/>
      <c r="J200" s="77"/>
      <c r="K200" s="88"/>
      <c r="L200" s="15">
        <v>198</v>
      </c>
      <c r="M200" s="15">
        <v>0</v>
      </c>
      <c r="N200" s="11"/>
    </row>
    <row r="201" spans="4:14" ht="14.45" customHeight="1">
      <c r="D201" s="14">
        <v>200</v>
      </c>
      <c r="E201" s="99">
        <v>877.99999999999989</v>
      </c>
      <c r="F201" s="9"/>
      <c r="G201" s="77"/>
      <c r="H201" s="77"/>
      <c r="I201" s="77"/>
      <c r="J201" s="77"/>
      <c r="K201" s="88"/>
      <c r="L201" s="15">
        <v>199</v>
      </c>
      <c r="M201" s="15">
        <v>0</v>
      </c>
      <c r="N201" s="11"/>
    </row>
    <row r="202" spans="4:14" ht="14.45" customHeight="1">
      <c r="D202" s="14">
        <v>201</v>
      </c>
      <c r="E202" s="99">
        <v>882.39</v>
      </c>
      <c r="F202" s="9"/>
      <c r="G202" s="77"/>
      <c r="H202" s="77"/>
      <c r="I202" s="77"/>
      <c r="J202" s="77"/>
      <c r="K202" s="88"/>
      <c r="L202" s="15">
        <v>200</v>
      </c>
      <c r="M202" s="15">
        <v>0</v>
      </c>
      <c r="N202" s="11"/>
    </row>
    <row r="203" spans="4:14" ht="14.45" customHeight="1">
      <c r="D203" s="14">
        <v>202</v>
      </c>
      <c r="E203" s="99">
        <v>886.78</v>
      </c>
      <c r="F203" s="9"/>
      <c r="G203" s="77"/>
      <c r="H203" s="77"/>
      <c r="I203" s="77"/>
      <c r="J203" s="77"/>
      <c r="K203" s="88"/>
      <c r="L203" s="15">
        <v>201</v>
      </c>
      <c r="M203" s="15">
        <v>0</v>
      </c>
      <c r="N203" s="11"/>
    </row>
    <row r="204" spans="4:14" ht="14.45" customHeight="1">
      <c r="D204" s="14">
        <v>203</v>
      </c>
      <c r="E204" s="99">
        <v>891.17</v>
      </c>
      <c r="F204" s="9"/>
      <c r="G204" s="77"/>
      <c r="H204" s="77"/>
      <c r="I204" s="77"/>
      <c r="J204" s="77"/>
      <c r="K204" s="88"/>
      <c r="L204" s="15">
        <v>202</v>
      </c>
      <c r="M204" s="15">
        <v>0</v>
      </c>
      <c r="N204" s="11"/>
    </row>
    <row r="205" spans="4:14" ht="14.45" customHeight="1">
      <c r="D205" s="14">
        <v>204</v>
      </c>
      <c r="E205" s="99">
        <v>895.56</v>
      </c>
      <c r="F205" s="9"/>
      <c r="G205" s="77"/>
      <c r="H205" s="77"/>
      <c r="I205" s="77"/>
      <c r="J205" s="77"/>
      <c r="K205" s="88"/>
      <c r="L205" s="15">
        <v>203</v>
      </c>
      <c r="M205" s="15">
        <v>0</v>
      </c>
      <c r="N205" s="11"/>
    </row>
    <row r="206" spans="4:14" ht="14.45" customHeight="1">
      <c r="D206" s="14">
        <v>205</v>
      </c>
      <c r="E206" s="99">
        <v>899.94999999999993</v>
      </c>
      <c r="F206" s="9"/>
      <c r="G206" s="77"/>
      <c r="H206" s="77"/>
      <c r="I206" s="77"/>
      <c r="J206" s="77"/>
      <c r="K206" s="88"/>
      <c r="L206" s="15">
        <v>204</v>
      </c>
      <c r="M206" s="15">
        <v>0</v>
      </c>
      <c r="N206" s="11"/>
    </row>
    <row r="207" spans="4:14" ht="14.45" customHeight="1">
      <c r="D207" s="14">
        <v>206</v>
      </c>
      <c r="E207" s="99">
        <v>904.33999999999992</v>
      </c>
      <c r="F207" s="9"/>
      <c r="G207" s="77"/>
      <c r="H207" s="77"/>
      <c r="I207" s="77"/>
      <c r="J207" s="77"/>
      <c r="K207" s="88"/>
      <c r="L207" s="15">
        <v>205</v>
      </c>
      <c r="M207" s="15">
        <v>0</v>
      </c>
      <c r="N207" s="11"/>
    </row>
    <row r="208" spans="4:14" ht="14.45" customHeight="1">
      <c r="D208" s="14">
        <v>207</v>
      </c>
      <c r="E208" s="99">
        <v>908.7299999999999</v>
      </c>
      <c r="F208" s="9"/>
      <c r="G208" s="77"/>
      <c r="H208" s="77"/>
      <c r="I208" s="77"/>
      <c r="J208" s="77"/>
      <c r="K208" s="88"/>
      <c r="L208" s="15">
        <v>206</v>
      </c>
      <c r="M208" s="15">
        <v>0</v>
      </c>
      <c r="N208" s="11"/>
    </row>
    <row r="209" spans="4:14" ht="14.45" customHeight="1">
      <c r="D209" s="14">
        <v>208</v>
      </c>
      <c r="E209" s="99">
        <v>913.11999999999989</v>
      </c>
      <c r="F209" s="9"/>
      <c r="G209" s="77"/>
      <c r="H209" s="77"/>
      <c r="I209" s="77"/>
      <c r="J209" s="77"/>
      <c r="K209" s="88"/>
      <c r="L209" s="15">
        <v>207</v>
      </c>
      <c r="M209" s="15">
        <v>0</v>
      </c>
      <c r="N209" s="11"/>
    </row>
    <row r="210" spans="4:14" ht="14.45" customHeight="1">
      <c r="D210" s="14">
        <v>209</v>
      </c>
      <c r="E210" s="99">
        <v>917.50999999999988</v>
      </c>
      <c r="F210" s="9"/>
      <c r="G210" s="77"/>
      <c r="H210" s="77"/>
      <c r="I210" s="77"/>
      <c r="J210" s="77"/>
      <c r="K210" s="88"/>
      <c r="L210" s="15">
        <v>208</v>
      </c>
      <c r="M210" s="15">
        <v>0</v>
      </c>
      <c r="N210" s="11"/>
    </row>
    <row r="211" spans="4:14" ht="14.45" customHeight="1">
      <c r="D211" s="14">
        <v>210</v>
      </c>
      <c r="E211" s="99">
        <v>921.9</v>
      </c>
      <c r="F211" s="9"/>
      <c r="G211" s="77"/>
      <c r="H211" s="77"/>
      <c r="I211" s="77"/>
      <c r="J211" s="77"/>
      <c r="K211" s="88"/>
      <c r="L211" s="15">
        <v>209</v>
      </c>
      <c r="M211" s="15">
        <v>0</v>
      </c>
      <c r="N211" s="11"/>
    </row>
    <row r="212" spans="4:14" ht="14.45" customHeight="1">
      <c r="D212" s="14">
        <v>211</v>
      </c>
      <c r="E212" s="99">
        <v>926.29</v>
      </c>
      <c r="F212" s="9"/>
      <c r="G212" s="77"/>
      <c r="H212" s="77"/>
      <c r="I212" s="77"/>
      <c r="J212" s="77"/>
      <c r="K212" s="88"/>
      <c r="L212" s="15">
        <v>210</v>
      </c>
      <c r="M212" s="15">
        <v>0</v>
      </c>
      <c r="N212" s="11"/>
    </row>
    <row r="213" spans="4:14" ht="14.45" customHeight="1">
      <c r="D213" s="14">
        <v>212</v>
      </c>
      <c r="E213" s="99">
        <v>930.68</v>
      </c>
      <c r="F213" s="9"/>
      <c r="G213" s="77"/>
      <c r="H213" s="77"/>
      <c r="I213" s="77"/>
      <c r="J213" s="77"/>
      <c r="K213" s="88"/>
      <c r="L213" s="15">
        <v>211</v>
      </c>
      <c r="M213" s="15">
        <v>0</v>
      </c>
      <c r="N213" s="11"/>
    </row>
    <row r="214" spans="4:14" ht="14.45" customHeight="1">
      <c r="D214" s="14">
        <v>213</v>
      </c>
      <c r="E214" s="99">
        <v>935.06999999999994</v>
      </c>
      <c r="F214" s="9"/>
      <c r="G214" s="77"/>
      <c r="H214" s="77"/>
      <c r="I214" s="77"/>
      <c r="J214" s="77"/>
      <c r="K214" s="88"/>
      <c r="L214" s="15">
        <v>212</v>
      </c>
      <c r="M214" s="15">
        <v>0</v>
      </c>
      <c r="N214" s="11"/>
    </row>
    <row r="215" spans="4:14" ht="14.45" customHeight="1">
      <c r="D215" s="14">
        <v>214</v>
      </c>
      <c r="E215" s="99">
        <v>939.45999999999992</v>
      </c>
      <c r="F215" s="9"/>
      <c r="G215" s="77"/>
      <c r="H215" s="77"/>
      <c r="I215" s="77"/>
      <c r="J215" s="77"/>
      <c r="K215" s="88"/>
      <c r="L215" s="15">
        <v>213</v>
      </c>
      <c r="M215" s="15">
        <v>0</v>
      </c>
      <c r="N215" s="11"/>
    </row>
    <row r="216" spans="4:14" ht="14.45" customHeight="1">
      <c r="D216" s="14">
        <v>215</v>
      </c>
      <c r="E216" s="99">
        <v>943.84999999999991</v>
      </c>
      <c r="F216" s="9"/>
      <c r="G216" s="77"/>
      <c r="H216" s="77"/>
      <c r="I216" s="77"/>
      <c r="J216" s="77"/>
      <c r="K216" s="88"/>
      <c r="L216" s="15">
        <v>214</v>
      </c>
      <c r="M216" s="15">
        <v>0</v>
      </c>
      <c r="N216" s="11"/>
    </row>
    <row r="217" spans="4:14" ht="14.45" customHeight="1">
      <c r="D217" s="14">
        <v>216</v>
      </c>
      <c r="E217" s="99">
        <v>948.2399999999999</v>
      </c>
      <c r="F217" s="9"/>
      <c r="G217" s="77"/>
      <c r="H217" s="77"/>
      <c r="I217" s="77"/>
      <c r="J217" s="77"/>
      <c r="K217" s="88"/>
      <c r="L217" s="15">
        <v>215</v>
      </c>
      <c r="M217" s="15">
        <v>0</v>
      </c>
      <c r="N217" s="11"/>
    </row>
    <row r="218" spans="4:14" ht="14.45" customHeight="1">
      <c r="D218" s="14">
        <v>217</v>
      </c>
      <c r="E218" s="99">
        <v>952.62999999999988</v>
      </c>
      <c r="F218" s="9"/>
      <c r="G218" s="77"/>
      <c r="H218" s="77"/>
      <c r="I218" s="77"/>
      <c r="J218" s="77"/>
      <c r="K218" s="88"/>
      <c r="L218" s="15">
        <v>216</v>
      </c>
      <c r="M218" s="15">
        <v>0</v>
      </c>
      <c r="N218" s="11"/>
    </row>
    <row r="219" spans="4:14" ht="14.45" customHeight="1">
      <c r="D219" s="14">
        <v>218</v>
      </c>
      <c r="E219" s="99">
        <v>957.02</v>
      </c>
      <c r="F219" s="9"/>
      <c r="G219" s="77"/>
      <c r="H219" s="77"/>
      <c r="I219" s="77"/>
      <c r="J219" s="77"/>
      <c r="K219" s="88"/>
      <c r="L219" s="15">
        <v>217</v>
      </c>
      <c r="M219" s="15">
        <v>0</v>
      </c>
      <c r="N219" s="11"/>
    </row>
    <row r="220" spans="4:14" ht="14.45" customHeight="1">
      <c r="D220" s="14">
        <v>219</v>
      </c>
      <c r="E220" s="99">
        <v>961.41</v>
      </c>
      <c r="F220" s="9"/>
      <c r="G220" s="77"/>
      <c r="H220" s="77"/>
      <c r="I220" s="77"/>
      <c r="J220" s="77"/>
      <c r="K220" s="88"/>
      <c r="L220" s="15">
        <v>218</v>
      </c>
      <c r="M220" s="15">
        <v>0</v>
      </c>
      <c r="N220" s="11"/>
    </row>
    <row r="221" spans="4:14" ht="14.45" customHeight="1">
      <c r="D221" s="14">
        <v>220</v>
      </c>
      <c r="E221" s="99">
        <v>965.8</v>
      </c>
      <c r="F221" s="9"/>
      <c r="G221" s="77"/>
      <c r="H221" s="77"/>
      <c r="I221" s="77"/>
      <c r="J221" s="77"/>
      <c r="K221" s="88"/>
      <c r="L221" s="15">
        <v>219</v>
      </c>
      <c r="M221" s="15">
        <v>0</v>
      </c>
      <c r="N221" s="11"/>
    </row>
    <row r="222" spans="4:14" ht="14.45" customHeight="1">
      <c r="D222" s="14">
        <v>221</v>
      </c>
      <c r="E222" s="99">
        <v>970.18999999999994</v>
      </c>
      <c r="F222" s="9"/>
      <c r="G222" s="77"/>
      <c r="H222" s="77"/>
      <c r="I222" s="77"/>
      <c r="J222" s="77"/>
      <c r="K222" s="88"/>
      <c r="L222" s="15">
        <v>220</v>
      </c>
      <c r="M222" s="15">
        <v>0</v>
      </c>
      <c r="N222" s="11"/>
    </row>
    <row r="223" spans="4:14" ht="14.45" customHeight="1">
      <c r="D223" s="14">
        <v>222</v>
      </c>
      <c r="E223" s="99">
        <v>974.57999999999993</v>
      </c>
      <c r="F223" s="9"/>
      <c r="G223" s="77"/>
      <c r="H223" s="77"/>
      <c r="I223" s="77"/>
      <c r="J223" s="77"/>
      <c r="K223" s="88"/>
      <c r="L223" s="15">
        <v>221</v>
      </c>
      <c r="M223" s="15">
        <v>0</v>
      </c>
      <c r="N223" s="11"/>
    </row>
    <row r="224" spans="4:14" ht="14.45" customHeight="1">
      <c r="D224" s="14">
        <v>223</v>
      </c>
      <c r="E224" s="99">
        <v>978.96999999999991</v>
      </c>
      <c r="F224" s="9"/>
      <c r="G224" s="77"/>
      <c r="H224" s="77"/>
      <c r="I224" s="77"/>
      <c r="J224" s="77"/>
      <c r="K224" s="88"/>
      <c r="L224" s="15">
        <v>222</v>
      </c>
      <c r="M224" s="15">
        <v>0</v>
      </c>
      <c r="N224" s="11"/>
    </row>
    <row r="225" spans="4:14" ht="14.45" customHeight="1">
      <c r="D225" s="14">
        <v>224</v>
      </c>
      <c r="E225" s="99">
        <v>983.3599999999999</v>
      </c>
      <c r="F225" s="9"/>
      <c r="G225" s="77"/>
      <c r="H225" s="77"/>
      <c r="I225" s="77"/>
      <c r="J225" s="77"/>
      <c r="K225" s="88"/>
      <c r="L225" s="15">
        <v>223</v>
      </c>
      <c r="M225" s="15">
        <v>0</v>
      </c>
      <c r="N225" s="11"/>
    </row>
    <row r="226" spans="4:14" ht="14.45" customHeight="1">
      <c r="D226" s="14">
        <v>225</v>
      </c>
      <c r="E226" s="99">
        <v>987.74999999999989</v>
      </c>
      <c r="F226" s="9"/>
      <c r="G226" s="77"/>
      <c r="H226" s="77"/>
      <c r="I226" s="77"/>
      <c r="J226" s="77"/>
      <c r="K226" s="88"/>
      <c r="L226" s="15">
        <v>224</v>
      </c>
      <c r="M226" s="15">
        <v>0</v>
      </c>
      <c r="N226" s="11"/>
    </row>
    <row r="227" spans="4:14" ht="14.45" customHeight="1">
      <c r="D227" s="14">
        <v>226</v>
      </c>
      <c r="E227" s="99">
        <v>992.13999999999987</v>
      </c>
      <c r="F227" s="9"/>
      <c r="G227" s="77"/>
      <c r="H227" s="77"/>
      <c r="I227" s="77"/>
      <c r="J227" s="77"/>
      <c r="K227" s="88"/>
      <c r="L227" s="15">
        <v>225</v>
      </c>
      <c r="M227" s="15">
        <v>0</v>
      </c>
      <c r="N227" s="11"/>
    </row>
    <row r="228" spans="4:14" ht="14.45" customHeight="1">
      <c r="D228" s="14">
        <v>227</v>
      </c>
      <c r="E228" s="99">
        <v>996.53</v>
      </c>
      <c r="F228" s="9"/>
      <c r="G228" s="77"/>
      <c r="H228" s="77"/>
      <c r="I228" s="77"/>
      <c r="J228" s="77"/>
      <c r="K228" s="88"/>
      <c r="L228" s="15">
        <v>226</v>
      </c>
      <c r="M228" s="15">
        <v>0</v>
      </c>
      <c r="N228" s="11"/>
    </row>
    <row r="229" spans="4:14" ht="14.45" customHeight="1">
      <c r="D229" s="14">
        <v>228</v>
      </c>
      <c r="E229" s="99">
        <v>1000.92</v>
      </c>
      <c r="F229" s="9"/>
      <c r="G229" s="77"/>
      <c r="H229" s="77"/>
      <c r="I229" s="77"/>
      <c r="J229" s="77"/>
      <c r="K229" s="88"/>
      <c r="L229" s="15">
        <v>227</v>
      </c>
      <c r="M229" s="15">
        <v>0</v>
      </c>
      <c r="N229" s="11"/>
    </row>
    <row r="230" spans="4:14" ht="14.45" customHeight="1">
      <c r="D230" s="14">
        <v>229</v>
      </c>
      <c r="E230" s="99">
        <v>1005.31</v>
      </c>
      <c r="F230" s="9"/>
      <c r="G230" s="77"/>
      <c r="H230" s="77"/>
      <c r="I230" s="77"/>
      <c r="J230" s="77"/>
      <c r="K230" s="88"/>
      <c r="L230" s="15">
        <v>228</v>
      </c>
      <c r="M230" s="15">
        <v>0</v>
      </c>
      <c r="N230" s="11"/>
    </row>
    <row r="231" spans="4:14" ht="14.45" customHeight="1">
      <c r="D231" s="14">
        <v>230</v>
      </c>
      <c r="E231" s="99">
        <v>1009.6999999999999</v>
      </c>
      <c r="F231" s="9"/>
      <c r="G231" s="77"/>
      <c r="H231" s="77"/>
      <c r="I231" s="77"/>
      <c r="J231" s="77"/>
      <c r="K231" s="88"/>
      <c r="L231" s="15">
        <v>229</v>
      </c>
      <c r="M231" s="15">
        <v>0</v>
      </c>
      <c r="N231" s="11"/>
    </row>
    <row r="232" spans="4:14" ht="14.45" customHeight="1">
      <c r="D232" s="14">
        <v>231</v>
      </c>
      <c r="E232" s="99">
        <v>1014.0899999999999</v>
      </c>
      <c r="F232" s="9"/>
      <c r="G232" s="77"/>
      <c r="H232" s="77"/>
      <c r="I232" s="77"/>
      <c r="J232" s="77"/>
      <c r="K232" s="88"/>
      <c r="L232" s="15">
        <v>230</v>
      </c>
      <c r="M232" s="15">
        <v>0</v>
      </c>
      <c r="N232" s="11"/>
    </row>
    <row r="233" spans="4:14" ht="14.45" customHeight="1">
      <c r="D233" s="14">
        <v>232</v>
      </c>
      <c r="E233" s="99">
        <v>1018.4799999999999</v>
      </c>
      <c r="F233" s="9"/>
      <c r="G233" s="77"/>
      <c r="H233" s="77"/>
      <c r="I233" s="77"/>
      <c r="J233" s="77"/>
      <c r="K233" s="88"/>
      <c r="L233" s="15">
        <v>231</v>
      </c>
      <c r="M233" s="15">
        <v>0</v>
      </c>
      <c r="N233" s="11"/>
    </row>
    <row r="234" spans="4:14" ht="14.45" customHeight="1">
      <c r="D234" s="14">
        <v>233</v>
      </c>
      <c r="E234" s="99">
        <v>1022.8699999999999</v>
      </c>
      <c r="F234" s="9"/>
      <c r="G234" s="77"/>
      <c r="H234" s="77"/>
      <c r="I234" s="77"/>
      <c r="J234" s="77"/>
      <c r="K234" s="88"/>
      <c r="L234" s="15">
        <v>232</v>
      </c>
      <c r="M234" s="15">
        <v>0</v>
      </c>
      <c r="N234" s="11"/>
    </row>
    <row r="235" spans="4:14" ht="14.45" customHeight="1">
      <c r="D235" s="14">
        <v>234</v>
      </c>
      <c r="E235" s="99">
        <v>1027.26</v>
      </c>
      <c r="F235" s="9"/>
      <c r="G235" s="77"/>
      <c r="H235" s="77"/>
      <c r="I235" s="77"/>
      <c r="J235" s="77"/>
      <c r="K235" s="88"/>
      <c r="L235" s="15">
        <v>233</v>
      </c>
      <c r="M235" s="15">
        <v>0</v>
      </c>
      <c r="N235" s="11"/>
    </row>
    <row r="236" spans="4:14" ht="14.45" customHeight="1">
      <c r="D236" s="14">
        <v>235</v>
      </c>
      <c r="E236" s="99">
        <v>1031.6499999999999</v>
      </c>
      <c r="F236" s="9"/>
      <c r="G236" s="77"/>
      <c r="H236" s="77"/>
      <c r="I236" s="77"/>
      <c r="J236" s="77"/>
      <c r="K236" s="88"/>
      <c r="L236" s="15">
        <v>234</v>
      </c>
      <c r="M236" s="15">
        <v>0</v>
      </c>
      <c r="N236" s="11"/>
    </row>
    <row r="237" spans="4:14" ht="14.45" customHeight="1">
      <c r="D237" s="14">
        <v>236</v>
      </c>
      <c r="E237" s="99">
        <v>1036.04</v>
      </c>
      <c r="F237" s="9"/>
      <c r="G237" s="77"/>
      <c r="H237" s="77"/>
      <c r="I237" s="77"/>
      <c r="J237" s="77"/>
      <c r="K237" s="88"/>
      <c r="L237" s="15">
        <v>235</v>
      </c>
      <c r="M237" s="15">
        <v>0</v>
      </c>
      <c r="N237" s="11"/>
    </row>
    <row r="238" spans="4:14" ht="14.45" customHeight="1">
      <c r="D238" s="14">
        <v>237</v>
      </c>
      <c r="E238" s="99">
        <v>1040.4299999999998</v>
      </c>
      <c r="F238" s="9"/>
      <c r="G238" s="77"/>
      <c r="H238" s="77"/>
      <c r="I238" s="77"/>
      <c r="J238" s="77"/>
      <c r="K238" s="88"/>
      <c r="L238" s="15">
        <v>236</v>
      </c>
      <c r="M238" s="15">
        <v>0</v>
      </c>
      <c r="N238" s="11"/>
    </row>
    <row r="239" spans="4:14" ht="14.45" customHeight="1">
      <c r="D239" s="14">
        <v>238</v>
      </c>
      <c r="E239" s="99">
        <v>1044.82</v>
      </c>
      <c r="F239" s="9"/>
      <c r="G239" s="77"/>
      <c r="H239" s="77"/>
      <c r="I239" s="77"/>
      <c r="J239" s="77"/>
      <c r="K239" s="88"/>
      <c r="L239" s="15">
        <v>237</v>
      </c>
      <c r="M239" s="15">
        <v>0</v>
      </c>
      <c r="N239" s="11"/>
    </row>
    <row r="240" spans="4:14" ht="14.45" customHeight="1">
      <c r="D240" s="14">
        <v>239</v>
      </c>
      <c r="E240" s="99">
        <v>1049.21</v>
      </c>
      <c r="F240" s="9"/>
      <c r="G240" s="77"/>
      <c r="H240" s="77"/>
      <c r="I240" s="77"/>
      <c r="J240" s="77"/>
      <c r="K240" s="88"/>
      <c r="L240" s="15">
        <v>238</v>
      </c>
      <c r="M240" s="15">
        <v>0</v>
      </c>
      <c r="N240" s="11"/>
    </row>
    <row r="241" spans="4:14" ht="14.45" customHeight="1">
      <c r="D241" s="14">
        <v>240</v>
      </c>
      <c r="E241" s="99">
        <v>1053.5999999999999</v>
      </c>
      <c r="F241" s="9"/>
      <c r="G241" s="77"/>
      <c r="H241" s="77"/>
      <c r="I241" s="77"/>
      <c r="J241" s="77"/>
      <c r="K241" s="88"/>
      <c r="L241" s="15">
        <v>239</v>
      </c>
      <c r="M241" s="15">
        <v>0</v>
      </c>
      <c r="N241" s="11"/>
    </row>
    <row r="242" spans="4:14" ht="14.45" customHeight="1">
      <c r="D242" s="14">
        <v>241</v>
      </c>
      <c r="E242" s="99">
        <v>1057.99</v>
      </c>
      <c r="F242" s="9"/>
      <c r="G242" s="77"/>
      <c r="H242" s="77"/>
      <c r="I242" s="77"/>
      <c r="J242" s="77"/>
      <c r="K242" s="88"/>
      <c r="L242" s="15">
        <v>240</v>
      </c>
      <c r="M242" s="15">
        <v>0</v>
      </c>
      <c r="N242" s="11"/>
    </row>
    <row r="243" spans="4:14" ht="14.45" customHeight="1">
      <c r="D243" s="14">
        <v>242</v>
      </c>
      <c r="E243" s="99">
        <v>1062.3799999999999</v>
      </c>
      <c r="F243" s="9"/>
      <c r="G243" s="77"/>
      <c r="H243" s="77"/>
      <c r="I243" s="77"/>
      <c r="J243" s="77"/>
      <c r="K243" s="88"/>
      <c r="L243" s="15">
        <v>241</v>
      </c>
      <c r="M243" s="15">
        <v>0</v>
      </c>
      <c r="N243" s="11"/>
    </row>
    <row r="244" spans="4:14" ht="14.45" customHeight="1">
      <c r="D244" s="14">
        <v>243</v>
      </c>
      <c r="E244" s="99">
        <v>1066.77</v>
      </c>
      <c r="F244" s="9"/>
      <c r="G244" s="77"/>
      <c r="H244" s="77"/>
      <c r="I244" s="77"/>
      <c r="J244" s="77"/>
      <c r="K244" s="88"/>
      <c r="L244" s="15">
        <v>242</v>
      </c>
      <c r="M244" s="15">
        <v>0</v>
      </c>
      <c r="N244" s="11"/>
    </row>
    <row r="245" spans="4:14" ht="14.45" customHeight="1">
      <c r="D245" s="14">
        <v>244</v>
      </c>
      <c r="E245" s="99">
        <v>1071.1599999999999</v>
      </c>
      <c r="F245" s="9"/>
      <c r="G245" s="77"/>
      <c r="H245" s="77"/>
      <c r="I245" s="77"/>
      <c r="J245" s="77"/>
      <c r="K245" s="88"/>
      <c r="L245" s="15">
        <v>243</v>
      </c>
      <c r="M245" s="15">
        <v>0</v>
      </c>
      <c r="N245" s="11"/>
    </row>
    <row r="246" spans="4:14" ht="14.45" customHeight="1">
      <c r="D246" s="14">
        <v>245</v>
      </c>
      <c r="E246" s="99">
        <v>1075.55</v>
      </c>
      <c r="F246" s="9"/>
      <c r="G246" s="77"/>
      <c r="H246" s="77"/>
      <c r="I246" s="77"/>
      <c r="J246" s="77"/>
      <c r="K246" s="88"/>
      <c r="L246" s="15">
        <v>244</v>
      </c>
      <c r="M246" s="15">
        <v>0</v>
      </c>
      <c r="N246" s="11"/>
    </row>
    <row r="247" spans="4:14" ht="14.45" customHeight="1">
      <c r="D247" s="14">
        <v>246</v>
      </c>
      <c r="E247" s="99">
        <v>1079.9399999999998</v>
      </c>
      <c r="F247" s="9"/>
      <c r="G247" s="77"/>
      <c r="H247" s="77"/>
      <c r="I247" s="77"/>
      <c r="J247" s="77"/>
      <c r="K247" s="88"/>
      <c r="L247" s="15">
        <v>245</v>
      </c>
      <c r="M247" s="15">
        <v>0</v>
      </c>
      <c r="N247" s="11"/>
    </row>
    <row r="248" spans="4:14" ht="14.45" customHeight="1">
      <c r="D248" s="14">
        <v>247</v>
      </c>
      <c r="E248" s="99">
        <v>1084.33</v>
      </c>
      <c r="F248" s="9"/>
      <c r="G248" s="77"/>
      <c r="H248" s="77"/>
      <c r="I248" s="77"/>
      <c r="J248" s="77"/>
      <c r="K248" s="88"/>
      <c r="L248" s="15">
        <v>246</v>
      </c>
      <c r="M248" s="15">
        <v>0</v>
      </c>
      <c r="N248" s="11"/>
    </row>
    <row r="249" spans="4:14" ht="14.45" customHeight="1">
      <c r="D249" s="14">
        <v>248</v>
      </c>
      <c r="E249" s="99">
        <v>1088.72</v>
      </c>
      <c r="F249" s="9"/>
      <c r="G249" s="77"/>
      <c r="H249" s="77"/>
      <c r="I249" s="77"/>
      <c r="J249" s="77"/>
      <c r="K249" s="88"/>
      <c r="L249" s="15">
        <v>247</v>
      </c>
      <c r="M249" s="15">
        <v>0</v>
      </c>
      <c r="N249" s="11"/>
    </row>
    <row r="250" spans="4:14" ht="14.45" customHeight="1">
      <c r="D250" s="14">
        <v>249</v>
      </c>
      <c r="E250" s="99">
        <v>1093.1099999999999</v>
      </c>
      <c r="F250" s="9"/>
      <c r="G250" s="77"/>
      <c r="H250" s="77"/>
      <c r="I250" s="77"/>
      <c r="J250" s="77"/>
      <c r="K250" s="88"/>
      <c r="L250" s="15">
        <v>248</v>
      </c>
      <c r="M250" s="15">
        <v>0</v>
      </c>
      <c r="N250" s="11"/>
    </row>
    <row r="251" spans="4:14" ht="14.45" customHeight="1">
      <c r="D251" s="14">
        <v>250</v>
      </c>
      <c r="E251" s="99">
        <v>1097.5</v>
      </c>
      <c r="F251" s="9"/>
      <c r="G251" s="77"/>
      <c r="H251" s="77"/>
      <c r="I251" s="77"/>
      <c r="J251" s="77"/>
      <c r="K251" s="88"/>
      <c r="L251" s="15">
        <v>249</v>
      </c>
      <c r="M251" s="15">
        <v>0</v>
      </c>
      <c r="N251" s="11"/>
    </row>
    <row r="252" spans="4:14" ht="14.45" customHeight="1">
      <c r="D252" s="14">
        <v>251</v>
      </c>
      <c r="E252" s="99">
        <v>1101.8899999999999</v>
      </c>
      <c r="F252" s="9"/>
      <c r="G252" s="77"/>
      <c r="H252" s="77"/>
      <c r="I252" s="77"/>
      <c r="J252" s="77"/>
      <c r="K252" s="88"/>
      <c r="L252" s="15">
        <v>250</v>
      </c>
      <c r="M252" s="15">
        <v>0</v>
      </c>
      <c r="N252" s="11"/>
    </row>
    <row r="253" spans="4:14" ht="14.45" customHeight="1">
      <c r="D253" s="14">
        <v>252</v>
      </c>
      <c r="E253" s="99">
        <v>1106.28</v>
      </c>
      <c r="F253" s="9"/>
      <c r="G253" s="77"/>
      <c r="H253" s="77"/>
      <c r="I253" s="77"/>
      <c r="J253" s="77"/>
      <c r="K253" s="88"/>
      <c r="L253" s="15">
        <v>251</v>
      </c>
      <c r="M253" s="15">
        <v>0</v>
      </c>
      <c r="N253" s="11"/>
    </row>
    <row r="254" spans="4:14" ht="14.45" customHeight="1">
      <c r="D254" s="14">
        <v>253</v>
      </c>
      <c r="E254" s="99">
        <v>1110.6699999999998</v>
      </c>
      <c r="F254" s="9"/>
      <c r="G254" s="77"/>
      <c r="H254" s="77"/>
      <c r="I254" s="77"/>
      <c r="J254" s="77"/>
      <c r="K254" s="88"/>
      <c r="L254" s="15">
        <v>252</v>
      </c>
      <c r="M254" s="15">
        <v>0</v>
      </c>
      <c r="N254" s="11"/>
    </row>
    <row r="255" spans="4:14" ht="14.45" customHeight="1">
      <c r="D255" s="14">
        <v>254</v>
      </c>
      <c r="E255" s="99">
        <v>1115.06</v>
      </c>
      <c r="F255" s="9"/>
      <c r="G255" s="77"/>
      <c r="H255" s="77"/>
      <c r="I255" s="77"/>
      <c r="J255" s="77"/>
      <c r="K255" s="88"/>
      <c r="L255" s="15">
        <v>253</v>
      </c>
      <c r="M255" s="15">
        <v>0</v>
      </c>
      <c r="N255" s="11"/>
    </row>
    <row r="256" spans="4:14" ht="14.45" customHeight="1">
      <c r="D256" s="14">
        <v>255</v>
      </c>
      <c r="E256" s="99">
        <v>1119.4499999999998</v>
      </c>
      <c r="F256" s="9"/>
      <c r="G256" s="77"/>
      <c r="H256" s="77"/>
      <c r="I256" s="77"/>
      <c r="J256" s="77"/>
      <c r="K256" s="88"/>
      <c r="L256" s="15">
        <v>254</v>
      </c>
      <c r="M256" s="15">
        <v>0</v>
      </c>
      <c r="N256" s="11"/>
    </row>
    <row r="257" spans="4:14" ht="14.45" customHeight="1">
      <c r="D257" s="14">
        <v>256</v>
      </c>
      <c r="E257" s="99">
        <v>1123.8399999999999</v>
      </c>
      <c r="F257" s="9"/>
      <c r="G257" s="77"/>
      <c r="H257" s="77"/>
      <c r="I257" s="77"/>
      <c r="J257" s="77"/>
      <c r="K257" s="88"/>
      <c r="L257" s="15">
        <v>255</v>
      </c>
      <c r="M257" s="15">
        <v>0</v>
      </c>
      <c r="N257" s="11"/>
    </row>
    <row r="258" spans="4:14" ht="14.45" customHeight="1">
      <c r="D258" s="14">
        <v>257</v>
      </c>
      <c r="E258" s="99">
        <v>1128.23</v>
      </c>
      <c r="F258" s="9"/>
      <c r="G258" s="77"/>
      <c r="H258" s="77"/>
      <c r="I258" s="77"/>
      <c r="J258" s="77"/>
      <c r="K258" s="88"/>
      <c r="L258" s="15">
        <v>256</v>
      </c>
      <c r="M258" s="15">
        <v>0</v>
      </c>
      <c r="N258" s="11"/>
    </row>
    <row r="259" spans="4:14" ht="14.45" customHeight="1">
      <c r="D259" s="14">
        <v>258</v>
      </c>
      <c r="E259" s="99">
        <v>1132.6199999999999</v>
      </c>
      <c r="F259" s="9"/>
      <c r="G259" s="77"/>
      <c r="H259" s="77"/>
      <c r="I259" s="77"/>
      <c r="J259" s="77"/>
      <c r="K259" s="88"/>
      <c r="L259" s="15">
        <v>257</v>
      </c>
      <c r="M259" s="15">
        <v>0</v>
      </c>
      <c r="N259" s="11"/>
    </row>
    <row r="260" spans="4:14" ht="14.45" customHeight="1">
      <c r="D260" s="14">
        <v>259</v>
      </c>
      <c r="E260" s="99">
        <v>1137.01</v>
      </c>
      <c r="F260" s="9"/>
      <c r="G260" s="77"/>
      <c r="H260" s="77"/>
      <c r="I260" s="77"/>
      <c r="J260" s="77"/>
      <c r="K260" s="88"/>
      <c r="L260" s="15">
        <v>258</v>
      </c>
      <c r="M260" s="15">
        <v>0</v>
      </c>
      <c r="N260" s="11"/>
    </row>
    <row r="261" spans="4:14" ht="14.45" customHeight="1">
      <c r="D261" s="14">
        <v>260</v>
      </c>
      <c r="E261" s="99">
        <v>1141.3999999999999</v>
      </c>
      <c r="F261" s="9"/>
      <c r="G261" s="77"/>
      <c r="H261" s="77"/>
      <c r="I261" s="77"/>
      <c r="J261" s="77"/>
      <c r="K261" s="88"/>
      <c r="L261" s="15">
        <v>259</v>
      </c>
      <c r="M261" s="15">
        <v>0</v>
      </c>
      <c r="N261" s="11"/>
    </row>
    <row r="262" spans="4:14" ht="14.45" customHeight="1">
      <c r="D262" s="14">
        <v>261</v>
      </c>
      <c r="E262" s="99">
        <v>1145.79</v>
      </c>
      <c r="F262" s="9"/>
      <c r="G262" s="77"/>
      <c r="H262" s="77"/>
      <c r="I262" s="77"/>
      <c r="J262" s="77"/>
      <c r="K262" s="88"/>
      <c r="L262" s="15">
        <v>260</v>
      </c>
      <c r="M262" s="15">
        <v>0</v>
      </c>
      <c r="N262" s="11"/>
    </row>
    <row r="263" spans="4:14" ht="14.45" customHeight="1">
      <c r="D263" s="14">
        <v>262</v>
      </c>
      <c r="E263" s="99">
        <v>1150.1799999999998</v>
      </c>
      <c r="F263" s="9"/>
      <c r="G263" s="77"/>
      <c r="H263" s="77"/>
      <c r="I263" s="77"/>
      <c r="J263" s="77"/>
      <c r="K263" s="88"/>
      <c r="L263" s="15">
        <v>261</v>
      </c>
      <c r="M263" s="15">
        <v>0</v>
      </c>
      <c r="N263" s="11"/>
    </row>
    <row r="264" spans="4:14" ht="14.45" customHeight="1">
      <c r="D264" s="14">
        <v>263</v>
      </c>
      <c r="E264" s="99">
        <v>1154.57</v>
      </c>
      <c r="F264" s="9"/>
      <c r="G264" s="77"/>
      <c r="H264" s="77"/>
      <c r="I264" s="77"/>
      <c r="J264" s="77"/>
      <c r="K264" s="88"/>
      <c r="L264" s="15">
        <v>262</v>
      </c>
      <c r="M264" s="15">
        <v>0</v>
      </c>
      <c r="N264" s="11"/>
    </row>
    <row r="265" spans="4:14" ht="14.45" customHeight="1">
      <c r="D265" s="14">
        <v>264</v>
      </c>
      <c r="E265" s="99">
        <v>1158.9599999999998</v>
      </c>
      <c r="F265" s="9"/>
      <c r="G265" s="77"/>
      <c r="H265" s="77"/>
      <c r="I265" s="77"/>
      <c r="J265" s="77"/>
      <c r="K265" s="88"/>
      <c r="L265" s="15">
        <v>263</v>
      </c>
      <c r="M265" s="15">
        <v>0</v>
      </c>
      <c r="N265" s="11"/>
    </row>
    <row r="266" spans="4:14" ht="14.45" customHeight="1">
      <c r="D266" s="14">
        <v>265</v>
      </c>
      <c r="E266" s="99">
        <v>1163.3499999999999</v>
      </c>
      <c r="F266" s="9"/>
      <c r="G266" s="77"/>
      <c r="H266" s="77"/>
      <c r="I266" s="77"/>
      <c r="J266" s="77"/>
      <c r="K266" s="88"/>
      <c r="L266" s="15">
        <v>264</v>
      </c>
      <c r="M266" s="15">
        <v>0</v>
      </c>
      <c r="N266" s="11"/>
    </row>
    <row r="267" spans="4:14" ht="14.45" customHeight="1">
      <c r="D267" s="14">
        <v>266</v>
      </c>
      <c r="E267" s="99">
        <v>1167.74</v>
      </c>
      <c r="F267" s="9"/>
      <c r="G267" s="77"/>
      <c r="H267" s="77"/>
      <c r="I267" s="77"/>
      <c r="J267" s="77"/>
      <c r="K267" s="88"/>
      <c r="L267" s="15">
        <v>265</v>
      </c>
      <c r="M267" s="15">
        <v>0</v>
      </c>
      <c r="N267" s="11"/>
    </row>
    <row r="268" spans="4:14" ht="14.45" customHeight="1">
      <c r="D268" s="14">
        <v>267</v>
      </c>
      <c r="E268" s="99">
        <v>1172.1299999999999</v>
      </c>
      <c r="F268" s="9"/>
      <c r="G268" s="77"/>
      <c r="H268" s="77"/>
      <c r="I268" s="77"/>
      <c r="J268" s="77"/>
      <c r="K268" s="88"/>
      <c r="L268" s="15">
        <v>266</v>
      </c>
      <c r="M268" s="15">
        <v>0</v>
      </c>
      <c r="N268" s="11"/>
    </row>
    <row r="269" spans="4:14" ht="14.45" customHeight="1">
      <c r="D269" s="14">
        <v>268</v>
      </c>
      <c r="E269" s="99">
        <v>1176.52</v>
      </c>
      <c r="F269" s="9"/>
      <c r="G269" s="77"/>
      <c r="H269" s="77"/>
      <c r="I269" s="77"/>
      <c r="J269" s="77"/>
      <c r="K269" s="88"/>
      <c r="L269" s="15">
        <v>267</v>
      </c>
      <c r="M269" s="15">
        <v>0</v>
      </c>
      <c r="N269" s="11"/>
    </row>
    <row r="270" spans="4:14" ht="14.45" customHeight="1">
      <c r="D270" s="14">
        <v>269</v>
      </c>
      <c r="E270" s="99">
        <v>1180.9099999999999</v>
      </c>
      <c r="F270" s="9"/>
      <c r="G270" s="77"/>
      <c r="H270" s="77"/>
      <c r="I270" s="77"/>
      <c r="J270" s="77"/>
      <c r="K270" s="88"/>
      <c r="L270" s="15">
        <v>268</v>
      </c>
      <c r="M270" s="15">
        <v>0</v>
      </c>
      <c r="N270" s="11"/>
    </row>
    <row r="271" spans="4:14" ht="14.45" customHeight="1">
      <c r="D271" s="14">
        <v>270</v>
      </c>
      <c r="E271" s="99">
        <v>1185.3</v>
      </c>
      <c r="F271" s="9"/>
      <c r="G271" s="77"/>
      <c r="H271" s="77"/>
      <c r="I271" s="77"/>
      <c r="J271" s="77"/>
      <c r="K271" s="88"/>
      <c r="L271" s="15">
        <v>269</v>
      </c>
      <c r="M271" s="15">
        <v>0</v>
      </c>
      <c r="N271" s="11"/>
    </row>
    <row r="272" spans="4:14" ht="14.45" customHeight="1">
      <c r="D272" s="14">
        <v>271</v>
      </c>
      <c r="E272" s="99">
        <v>1189.6899999999998</v>
      </c>
      <c r="F272" s="9"/>
      <c r="G272" s="77"/>
      <c r="H272" s="77"/>
      <c r="I272" s="77"/>
      <c r="J272" s="77"/>
      <c r="K272" s="88"/>
      <c r="L272" s="15">
        <v>270</v>
      </c>
      <c r="M272" s="15">
        <v>0</v>
      </c>
      <c r="N272" s="11"/>
    </row>
    <row r="273" spans="4:14" ht="14.45" customHeight="1">
      <c r="D273" s="14">
        <v>272</v>
      </c>
      <c r="E273" s="99">
        <v>1194.08</v>
      </c>
      <c r="F273" s="9"/>
      <c r="G273" s="77"/>
      <c r="H273" s="77"/>
      <c r="I273" s="77"/>
      <c r="J273" s="77"/>
      <c r="K273" s="88"/>
      <c r="L273" s="15">
        <v>271</v>
      </c>
      <c r="M273" s="15">
        <v>0</v>
      </c>
      <c r="N273" s="11"/>
    </row>
    <row r="274" spans="4:14" ht="14.45" customHeight="1">
      <c r="D274" s="14">
        <v>273</v>
      </c>
      <c r="E274" s="99">
        <v>1198.4699999999998</v>
      </c>
      <c r="F274" s="9"/>
      <c r="G274" s="77"/>
      <c r="H274" s="77"/>
      <c r="I274" s="77"/>
      <c r="J274" s="77"/>
      <c r="K274" s="88"/>
      <c r="L274" s="15">
        <v>272</v>
      </c>
      <c r="M274" s="15">
        <v>0</v>
      </c>
      <c r="N274" s="11"/>
    </row>
    <row r="275" spans="4:14" ht="14.45" customHeight="1">
      <c r="D275" s="14">
        <v>274</v>
      </c>
      <c r="E275" s="99">
        <v>1202.8599999999999</v>
      </c>
      <c r="F275" s="9"/>
      <c r="G275" s="77"/>
      <c r="H275" s="77"/>
      <c r="I275" s="77"/>
      <c r="J275" s="77"/>
      <c r="K275" s="88"/>
      <c r="L275" s="15">
        <v>273</v>
      </c>
      <c r="M275" s="15">
        <v>0</v>
      </c>
      <c r="N275" s="11"/>
    </row>
    <row r="276" spans="4:14" ht="14.45" customHeight="1">
      <c r="D276" s="14">
        <v>275</v>
      </c>
      <c r="E276" s="99">
        <v>1207.25</v>
      </c>
      <c r="F276" s="9"/>
      <c r="G276" s="77"/>
      <c r="H276" s="77"/>
      <c r="I276" s="77"/>
      <c r="J276" s="77"/>
      <c r="K276" s="88"/>
      <c r="L276" s="15">
        <v>274</v>
      </c>
      <c r="M276" s="15">
        <v>0</v>
      </c>
      <c r="N276" s="11"/>
    </row>
    <row r="277" spans="4:14" ht="14.45" customHeight="1">
      <c r="D277" s="14">
        <v>276</v>
      </c>
      <c r="E277" s="99">
        <v>1211.6399999999999</v>
      </c>
      <c r="F277" s="9"/>
      <c r="G277" s="77"/>
      <c r="H277" s="77"/>
      <c r="I277" s="77"/>
      <c r="J277" s="77"/>
      <c r="K277" s="88"/>
      <c r="L277" s="15">
        <v>275</v>
      </c>
      <c r="M277" s="15">
        <v>0</v>
      </c>
      <c r="N277" s="11"/>
    </row>
    <row r="278" spans="4:14" ht="14.45" customHeight="1">
      <c r="D278" s="14">
        <v>277</v>
      </c>
      <c r="E278" s="99">
        <v>1216.03</v>
      </c>
      <c r="F278" s="9"/>
      <c r="G278" s="77"/>
      <c r="H278" s="77"/>
      <c r="I278" s="77"/>
      <c r="J278" s="77"/>
      <c r="K278" s="88"/>
      <c r="L278" s="15">
        <v>276</v>
      </c>
      <c r="M278" s="15">
        <v>0</v>
      </c>
      <c r="N278" s="11"/>
    </row>
    <row r="279" spans="4:14" ht="14.45" customHeight="1">
      <c r="D279" s="14">
        <v>278</v>
      </c>
      <c r="E279" s="99">
        <v>1220.4199999999998</v>
      </c>
      <c r="F279" s="9"/>
      <c r="G279" s="77"/>
      <c r="H279" s="77"/>
      <c r="I279" s="77"/>
      <c r="J279" s="77"/>
      <c r="K279" s="88"/>
      <c r="L279" s="15">
        <v>277</v>
      </c>
      <c r="M279" s="15">
        <v>0</v>
      </c>
      <c r="N279" s="11"/>
    </row>
    <row r="280" spans="4:14" ht="14.45" customHeight="1">
      <c r="D280" s="14">
        <v>279</v>
      </c>
      <c r="E280" s="99">
        <v>1224.81</v>
      </c>
      <c r="F280" s="9"/>
      <c r="G280" s="77"/>
      <c r="H280" s="77"/>
      <c r="I280" s="77"/>
      <c r="J280" s="77"/>
      <c r="K280" s="88"/>
      <c r="L280" s="15">
        <v>278</v>
      </c>
      <c r="M280" s="15">
        <v>0</v>
      </c>
      <c r="N280" s="11"/>
    </row>
    <row r="281" spans="4:14" ht="14.45" customHeight="1">
      <c r="D281" s="14">
        <v>280</v>
      </c>
      <c r="E281" s="99">
        <v>1229.1999999999998</v>
      </c>
      <c r="F281" s="9"/>
      <c r="G281" s="77"/>
      <c r="H281" s="77"/>
      <c r="I281" s="77"/>
      <c r="J281" s="77"/>
      <c r="K281" s="88"/>
      <c r="L281" s="15">
        <v>279</v>
      </c>
      <c r="M281" s="15">
        <v>0</v>
      </c>
      <c r="N281" s="11"/>
    </row>
    <row r="282" spans="4:14" ht="14.45" customHeight="1">
      <c r="D282" s="14">
        <v>281</v>
      </c>
      <c r="E282" s="99">
        <v>1233.5899999999999</v>
      </c>
      <c r="F282" s="9"/>
      <c r="G282" s="77"/>
      <c r="H282" s="77"/>
      <c r="I282" s="77"/>
      <c r="J282" s="77"/>
      <c r="K282" s="88"/>
      <c r="L282" s="15">
        <v>280</v>
      </c>
      <c r="M282" s="15">
        <v>0</v>
      </c>
      <c r="N282" s="11"/>
    </row>
    <row r="283" spans="4:14" ht="14.45" customHeight="1">
      <c r="D283" s="14">
        <v>282</v>
      </c>
      <c r="E283" s="99">
        <v>1237.98</v>
      </c>
      <c r="F283" s="9"/>
      <c r="G283" s="77"/>
      <c r="H283" s="77"/>
      <c r="I283" s="77"/>
      <c r="J283" s="77"/>
      <c r="K283" s="88"/>
      <c r="L283" s="15">
        <v>281</v>
      </c>
      <c r="M283" s="15">
        <v>0</v>
      </c>
      <c r="N283" s="11"/>
    </row>
    <row r="284" spans="4:14" ht="14.45" customHeight="1">
      <c r="D284" s="14">
        <v>283</v>
      </c>
      <c r="E284" s="99">
        <v>1242.3699999999999</v>
      </c>
      <c r="F284" s="9"/>
      <c r="G284" s="77"/>
      <c r="H284" s="77"/>
      <c r="I284" s="77"/>
      <c r="J284" s="77"/>
      <c r="K284" s="88"/>
      <c r="L284" s="15">
        <v>282</v>
      </c>
      <c r="M284" s="15">
        <v>0</v>
      </c>
      <c r="N284" s="11"/>
    </row>
    <row r="285" spans="4:14" ht="14.45" customHeight="1">
      <c r="D285" s="14">
        <v>284</v>
      </c>
      <c r="E285" s="99">
        <v>1246.76</v>
      </c>
      <c r="F285" s="9"/>
      <c r="G285" s="77"/>
      <c r="H285" s="77"/>
      <c r="I285" s="77"/>
      <c r="J285" s="77"/>
      <c r="K285" s="88"/>
      <c r="L285" s="15">
        <v>283</v>
      </c>
      <c r="M285" s="15">
        <v>0</v>
      </c>
      <c r="N285" s="11"/>
    </row>
    <row r="286" spans="4:14" ht="14.45" customHeight="1">
      <c r="D286" s="14">
        <v>285</v>
      </c>
      <c r="E286" s="99">
        <v>1251.1499999999999</v>
      </c>
      <c r="F286" s="9"/>
      <c r="G286" s="77"/>
      <c r="H286" s="77"/>
      <c r="I286" s="77"/>
      <c r="J286" s="77"/>
      <c r="K286" s="88"/>
      <c r="L286" s="15">
        <v>284</v>
      </c>
      <c r="M286" s="15">
        <v>0</v>
      </c>
      <c r="N286" s="11"/>
    </row>
    <row r="287" spans="4:14" ht="14.45" customHeight="1">
      <c r="D287" s="14">
        <v>286</v>
      </c>
      <c r="E287" s="99">
        <v>1255.54</v>
      </c>
      <c r="F287" s="9"/>
      <c r="G287" s="77"/>
      <c r="H287" s="77"/>
      <c r="I287" s="77"/>
      <c r="J287" s="77"/>
      <c r="K287" s="88"/>
      <c r="L287" s="15">
        <v>285</v>
      </c>
      <c r="M287" s="15">
        <v>0</v>
      </c>
      <c r="N287" s="11"/>
    </row>
    <row r="288" spans="4:14" ht="14.45" customHeight="1">
      <c r="D288" s="14">
        <v>287</v>
      </c>
      <c r="E288" s="99">
        <v>1259.9299999999998</v>
      </c>
      <c r="F288" s="9"/>
      <c r="G288" s="77"/>
      <c r="H288" s="77"/>
      <c r="I288" s="77"/>
      <c r="J288" s="77"/>
      <c r="K288" s="88"/>
      <c r="L288" s="15">
        <v>286</v>
      </c>
      <c r="M288" s="15">
        <v>0</v>
      </c>
      <c r="N288" s="11"/>
    </row>
    <row r="289" spans="4:14" ht="14.45" customHeight="1">
      <c r="D289" s="14">
        <v>288</v>
      </c>
      <c r="E289" s="99">
        <v>1264.32</v>
      </c>
      <c r="F289" s="9"/>
      <c r="G289" s="77"/>
      <c r="H289" s="77"/>
      <c r="I289" s="77"/>
      <c r="J289" s="77"/>
      <c r="K289" s="88"/>
      <c r="L289" s="15">
        <v>287</v>
      </c>
      <c r="M289" s="15">
        <v>0</v>
      </c>
      <c r="N289" s="11"/>
    </row>
    <row r="290" spans="4:14" ht="14.45" customHeight="1">
      <c r="D290" s="14">
        <v>289</v>
      </c>
      <c r="E290" s="99">
        <v>1268.7099999999998</v>
      </c>
      <c r="F290" s="9"/>
      <c r="G290" s="77"/>
      <c r="H290" s="77"/>
      <c r="I290" s="77"/>
      <c r="J290" s="77"/>
      <c r="K290" s="88"/>
      <c r="L290" s="15">
        <v>288</v>
      </c>
      <c r="M290" s="15">
        <v>0</v>
      </c>
      <c r="N290" s="11"/>
    </row>
    <row r="291" spans="4:14" ht="14.45" customHeight="1">
      <c r="D291" s="14">
        <v>290</v>
      </c>
      <c r="E291" s="99">
        <v>1273.0999999999999</v>
      </c>
      <c r="F291" s="9"/>
      <c r="G291" s="77"/>
      <c r="H291" s="77"/>
      <c r="I291" s="77"/>
      <c r="J291" s="77"/>
      <c r="K291" s="88"/>
      <c r="L291" s="15">
        <v>289</v>
      </c>
      <c r="M291" s="15">
        <v>0</v>
      </c>
      <c r="N291" s="11"/>
    </row>
    <row r="292" spans="4:14" ht="14.45" customHeight="1">
      <c r="D292" s="14">
        <v>291</v>
      </c>
      <c r="E292" s="99">
        <v>1277.49</v>
      </c>
      <c r="F292" s="9"/>
      <c r="G292" s="77"/>
      <c r="H292" s="77"/>
      <c r="I292" s="77"/>
      <c r="J292" s="77"/>
      <c r="K292" s="88"/>
      <c r="L292" s="15">
        <v>290</v>
      </c>
      <c r="M292" s="15">
        <v>0</v>
      </c>
      <c r="N292" s="11"/>
    </row>
    <row r="293" spans="4:14" ht="14.45" customHeight="1">
      <c r="D293" s="14">
        <v>292</v>
      </c>
      <c r="E293" s="99">
        <v>1281.8799999999999</v>
      </c>
      <c r="F293" s="9"/>
      <c r="G293" s="77"/>
      <c r="H293" s="77"/>
      <c r="I293" s="77"/>
      <c r="J293" s="77"/>
      <c r="K293" s="88"/>
      <c r="L293" s="15">
        <v>291</v>
      </c>
      <c r="M293" s="15">
        <v>0</v>
      </c>
      <c r="N293" s="11"/>
    </row>
    <row r="294" spans="4:14" ht="14.45" customHeight="1">
      <c r="D294" s="14">
        <v>293</v>
      </c>
      <c r="E294" s="99">
        <v>1286.27</v>
      </c>
      <c r="F294" s="9"/>
      <c r="G294" s="77"/>
      <c r="H294" s="77"/>
      <c r="I294" s="77"/>
      <c r="J294" s="77"/>
      <c r="K294" s="88"/>
      <c r="L294" s="15">
        <v>292</v>
      </c>
      <c r="M294" s="15">
        <v>0</v>
      </c>
      <c r="N294" s="11"/>
    </row>
    <row r="295" spans="4:14" ht="14.45" customHeight="1">
      <c r="D295" s="14">
        <v>294</v>
      </c>
      <c r="E295" s="99">
        <v>1290.6599999999999</v>
      </c>
      <c r="F295" s="9"/>
      <c r="G295" s="77"/>
      <c r="H295" s="77"/>
      <c r="I295" s="77"/>
      <c r="J295" s="77"/>
      <c r="K295" s="88"/>
      <c r="L295" s="15">
        <v>293</v>
      </c>
      <c r="M295" s="15">
        <v>0</v>
      </c>
      <c r="N295" s="11"/>
    </row>
    <row r="296" spans="4:14" ht="14.45" customHeight="1">
      <c r="D296" s="14">
        <v>295</v>
      </c>
      <c r="E296" s="99">
        <v>1295.05</v>
      </c>
      <c r="F296" s="9"/>
      <c r="G296" s="77"/>
      <c r="H296" s="77"/>
      <c r="I296" s="77"/>
      <c r="J296" s="77"/>
      <c r="K296" s="88"/>
      <c r="L296" s="15">
        <v>294</v>
      </c>
      <c r="M296" s="15">
        <v>0</v>
      </c>
      <c r="N296" s="11"/>
    </row>
    <row r="297" spans="4:14" ht="14.45" customHeight="1">
      <c r="D297" s="14">
        <v>296</v>
      </c>
      <c r="E297" s="99">
        <v>1299.4399999999998</v>
      </c>
      <c r="F297" s="9"/>
      <c r="G297" s="77"/>
      <c r="H297" s="77"/>
      <c r="I297" s="77"/>
      <c r="J297" s="77"/>
      <c r="K297" s="88"/>
      <c r="L297" s="15">
        <v>295</v>
      </c>
      <c r="M297" s="15">
        <v>0</v>
      </c>
      <c r="N297" s="11"/>
    </row>
    <row r="298" spans="4:14" ht="14.45" customHeight="1">
      <c r="D298" s="14">
        <v>297</v>
      </c>
      <c r="E298" s="99">
        <v>1303.83</v>
      </c>
      <c r="F298" s="9"/>
      <c r="G298" s="77"/>
      <c r="H298" s="77"/>
      <c r="I298" s="77"/>
      <c r="J298" s="77"/>
      <c r="K298" s="88"/>
      <c r="L298" s="15">
        <v>296</v>
      </c>
      <c r="M298" s="15">
        <v>0</v>
      </c>
      <c r="N298" s="11"/>
    </row>
    <row r="299" spans="4:14" ht="14.45" customHeight="1">
      <c r="D299" s="14">
        <v>298</v>
      </c>
      <c r="E299" s="99">
        <v>1308.2199999999998</v>
      </c>
      <c r="F299" s="9"/>
      <c r="G299" s="77"/>
      <c r="H299" s="77"/>
      <c r="I299" s="77"/>
      <c r="J299" s="77"/>
      <c r="K299" s="88"/>
      <c r="L299" s="15">
        <v>297</v>
      </c>
      <c r="M299" s="15">
        <v>0</v>
      </c>
      <c r="N299" s="11"/>
    </row>
    <row r="300" spans="4:14" ht="14.45" customHeight="1">
      <c r="D300" s="14">
        <v>299</v>
      </c>
      <c r="E300" s="99">
        <v>1312.61</v>
      </c>
      <c r="F300" s="9"/>
      <c r="G300" s="77"/>
      <c r="H300" s="77"/>
      <c r="I300" s="77"/>
      <c r="J300" s="77"/>
      <c r="K300" s="88"/>
      <c r="L300" s="15">
        <v>298</v>
      </c>
      <c r="M300" s="15">
        <v>0</v>
      </c>
      <c r="N300" s="11"/>
    </row>
    <row r="301" spans="4:14" ht="14.45" customHeight="1">
      <c r="D301" s="14">
        <v>300</v>
      </c>
      <c r="E301" s="99">
        <v>1317</v>
      </c>
      <c r="F301" s="9"/>
      <c r="G301" s="9"/>
      <c r="H301" s="9"/>
      <c r="I301" s="9"/>
      <c r="J301" s="9"/>
      <c r="K301" s="88"/>
      <c r="L301" s="15">
        <v>299</v>
      </c>
      <c r="M301" s="15">
        <v>0</v>
      </c>
      <c r="N301" s="11"/>
    </row>
    <row r="302" spans="4:14" ht="14.45" customHeight="1">
      <c r="D302" s="14">
        <v>301</v>
      </c>
      <c r="E302" s="99">
        <v>1261.19</v>
      </c>
      <c r="F302" s="9"/>
      <c r="G302" s="77"/>
      <c r="H302" s="77"/>
      <c r="I302" s="77"/>
      <c r="J302" s="77"/>
      <c r="K302" s="88"/>
      <c r="L302" s="15">
        <v>300</v>
      </c>
      <c r="M302" s="15">
        <v>8000</v>
      </c>
      <c r="N302" s="11"/>
    </row>
    <row r="303" spans="4:14" ht="14.45" customHeight="1">
      <c r="D303" s="14">
        <v>302</v>
      </c>
      <c r="E303" s="99">
        <v>1265.3800000000001</v>
      </c>
      <c r="F303" s="9"/>
      <c r="G303" s="77"/>
      <c r="H303" s="77"/>
      <c r="I303" s="77"/>
      <c r="J303" s="77"/>
      <c r="K303" s="88"/>
      <c r="L303" s="15">
        <v>301</v>
      </c>
      <c r="M303" s="15">
        <v>8000</v>
      </c>
      <c r="N303" s="11"/>
    </row>
    <row r="304" spans="4:14" ht="14.45" customHeight="1">
      <c r="D304" s="14">
        <v>303</v>
      </c>
      <c r="E304" s="99">
        <v>1269.5700000000002</v>
      </c>
      <c r="F304" s="9"/>
      <c r="G304" s="77"/>
      <c r="H304" s="77"/>
      <c r="I304" s="77"/>
      <c r="J304" s="77"/>
      <c r="K304" s="88"/>
      <c r="L304" s="15">
        <v>302</v>
      </c>
      <c r="M304" s="15">
        <v>8000</v>
      </c>
      <c r="N304" s="11"/>
    </row>
    <row r="305" spans="4:14" ht="14.45" customHeight="1">
      <c r="D305" s="14">
        <v>304</v>
      </c>
      <c r="E305" s="99">
        <v>1273.7600000000002</v>
      </c>
      <c r="F305" s="9"/>
      <c r="G305" s="77"/>
      <c r="H305" s="77"/>
      <c r="I305" s="77"/>
      <c r="J305" s="77"/>
      <c r="K305" s="88"/>
      <c r="L305" s="15">
        <v>303</v>
      </c>
      <c r="M305" s="15">
        <v>8000</v>
      </c>
      <c r="N305" s="11"/>
    </row>
    <row r="306" spans="4:14" ht="14.45" customHeight="1">
      <c r="D306" s="14">
        <v>305</v>
      </c>
      <c r="E306" s="99">
        <v>1277.95</v>
      </c>
      <c r="F306" s="9"/>
      <c r="G306" s="77"/>
      <c r="H306" s="77"/>
      <c r="I306" s="77"/>
      <c r="J306" s="77"/>
      <c r="K306" s="88"/>
      <c r="L306" s="15">
        <v>304</v>
      </c>
      <c r="M306" s="15">
        <v>8000</v>
      </c>
      <c r="N306" s="11"/>
    </row>
    <row r="307" spans="4:14" ht="14.45" customHeight="1">
      <c r="D307" s="14">
        <v>306</v>
      </c>
      <c r="E307" s="99">
        <v>1282.1400000000001</v>
      </c>
      <c r="F307" s="9"/>
      <c r="G307" s="77"/>
      <c r="H307" s="77"/>
      <c r="I307" s="77"/>
      <c r="J307" s="77"/>
      <c r="K307" s="88"/>
      <c r="L307" s="15">
        <v>305</v>
      </c>
      <c r="M307" s="15">
        <v>8000</v>
      </c>
      <c r="N307" s="11"/>
    </row>
    <row r="308" spans="4:14" ht="14.45" customHeight="1">
      <c r="D308" s="14">
        <v>307</v>
      </c>
      <c r="E308" s="99">
        <v>1286.3300000000002</v>
      </c>
      <c r="F308" s="9"/>
      <c r="G308" s="77"/>
      <c r="H308" s="77"/>
      <c r="I308" s="77"/>
      <c r="J308" s="77"/>
      <c r="K308" s="88"/>
      <c r="L308" s="15">
        <v>306</v>
      </c>
      <c r="M308" s="15">
        <v>8000</v>
      </c>
      <c r="N308" s="11"/>
    </row>
    <row r="309" spans="4:14" ht="14.45" customHeight="1">
      <c r="D309" s="14">
        <v>308</v>
      </c>
      <c r="E309" s="99">
        <v>1290.5200000000002</v>
      </c>
      <c r="F309" s="9"/>
      <c r="G309" s="77"/>
      <c r="H309" s="77"/>
      <c r="I309" s="77"/>
      <c r="J309" s="77"/>
      <c r="K309" s="88"/>
      <c r="L309" s="15">
        <v>307</v>
      </c>
      <c r="M309" s="15">
        <v>8000</v>
      </c>
      <c r="N309" s="11"/>
    </row>
    <row r="310" spans="4:14" ht="14.45" customHeight="1">
      <c r="D310" s="14">
        <v>309</v>
      </c>
      <c r="E310" s="99">
        <v>1294.71</v>
      </c>
      <c r="F310" s="9"/>
      <c r="G310" s="77"/>
      <c r="H310" s="77"/>
      <c r="I310" s="77"/>
      <c r="J310" s="77"/>
      <c r="K310" s="88"/>
      <c r="L310" s="15">
        <v>308</v>
      </c>
      <c r="M310" s="15">
        <v>8000</v>
      </c>
      <c r="N310" s="11"/>
    </row>
    <row r="311" spans="4:14" ht="14.45" customHeight="1">
      <c r="D311" s="14">
        <v>310</v>
      </c>
      <c r="E311" s="99">
        <v>1298.9000000000001</v>
      </c>
      <c r="F311" s="9"/>
      <c r="G311" s="77"/>
      <c r="H311" s="77"/>
      <c r="I311" s="77"/>
      <c r="J311" s="77"/>
      <c r="K311" s="88"/>
      <c r="L311" s="15">
        <v>309</v>
      </c>
      <c r="M311" s="15">
        <v>8000</v>
      </c>
      <c r="N311" s="11"/>
    </row>
    <row r="312" spans="4:14" ht="14.45" customHeight="1">
      <c r="D312" s="14">
        <v>311</v>
      </c>
      <c r="E312" s="99">
        <v>1303.0900000000001</v>
      </c>
      <c r="F312" s="9"/>
      <c r="G312" s="77"/>
      <c r="H312" s="77"/>
      <c r="I312" s="77"/>
      <c r="J312" s="77"/>
      <c r="K312" s="88"/>
      <c r="L312" s="15">
        <v>310</v>
      </c>
      <c r="M312" s="15">
        <v>8000</v>
      </c>
      <c r="N312" s="11"/>
    </row>
    <row r="313" spans="4:14" ht="14.45" customHeight="1">
      <c r="D313" s="14">
        <v>312</v>
      </c>
      <c r="E313" s="99">
        <v>1307.2800000000002</v>
      </c>
      <c r="F313" s="9"/>
      <c r="G313" s="77"/>
      <c r="H313" s="77"/>
      <c r="I313" s="77"/>
      <c r="J313" s="77"/>
      <c r="K313" s="88"/>
      <c r="L313" s="15">
        <v>311</v>
      </c>
      <c r="M313" s="15">
        <v>8000</v>
      </c>
      <c r="N313" s="11"/>
    </row>
    <row r="314" spans="4:14" ht="14.45" customHeight="1">
      <c r="D314" s="14">
        <v>313</v>
      </c>
      <c r="E314" s="99">
        <v>1311.47</v>
      </c>
      <c r="F314" s="9"/>
      <c r="G314" s="77"/>
      <c r="H314" s="77"/>
      <c r="I314" s="77"/>
      <c r="J314" s="77"/>
      <c r="K314" s="88"/>
      <c r="L314" s="15">
        <v>312</v>
      </c>
      <c r="M314" s="15">
        <v>8000</v>
      </c>
      <c r="N314" s="11"/>
    </row>
    <row r="315" spans="4:14" ht="14.45" customHeight="1">
      <c r="D315" s="14">
        <v>314</v>
      </c>
      <c r="E315" s="99">
        <v>1315.66</v>
      </c>
      <c r="F315" s="9"/>
      <c r="G315" s="77"/>
      <c r="H315" s="77"/>
      <c r="I315" s="77"/>
      <c r="J315" s="77"/>
      <c r="K315" s="88"/>
      <c r="L315" s="15">
        <v>313</v>
      </c>
      <c r="M315" s="15">
        <v>8000</v>
      </c>
      <c r="N315" s="11"/>
    </row>
    <row r="316" spans="4:14" ht="14.45" customHeight="1">
      <c r="D316" s="14">
        <v>315</v>
      </c>
      <c r="E316" s="99">
        <v>1319.8500000000001</v>
      </c>
      <c r="F316" s="9"/>
      <c r="G316" s="77"/>
      <c r="H316" s="77"/>
      <c r="I316" s="77"/>
      <c r="J316" s="77"/>
      <c r="K316" s="88"/>
      <c r="L316" s="15">
        <v>314</v>
      </c>
      <c r="M316" s="15">
        <v>8000</v>
      </c>
      <c r="N316" s="11"/>
    </row>
    <row r="317" spans="4:14" ht="14.45" customHeight="1">
      <c r="D317" s="14">
        <v>316</v>
      </c>
      <c r="E317" s="99">
        <v>1324.0400000000002</v>
      </c>
      <c r="F317" s="9"/>
      <c r="G317" s="77"/>
      <c r="H317" s="77"/>
      <c r="I317" s="77"/>
      <c r="J317" s="77"/>
      <c r="K317" s="88"/>
      <c r="L317" s="15">
        <v>315</v>
      </c>
      <c r="M317" s="15">
        <v>8000</v>
      </c>
      <c r="N317" s="11"/>
    </row>
    <row r="318" spans="4:14" ht="14.45" customHeight="1">
      <c r="D318" s="14">
        <v>317</v>
      </c>
      <c r="E318" s="99">
        <v>1328.23</v>
      </c>
      <c r="F318" s="9"/>
      <c r="G318" s="77"/>
      <c r="H318" s="77"/>
      <c r="I318" s="77"/>
      <c r="J318" s="77"/>
      <c r="K318" s="88"/>
      <c r="L318" s="15">
        <v>316</v>
      </c>
      <c r="M318" s="15">
        <v>8000</v>
      </c>
      <c r="N318" s="11"/>
    </row>
    <row r="319" spans="4:14" ht="14.45" customHeight="1">
      <c r="D319" s="14">
        <v>318</v>
      </c>
      <c r="E319" s="99">
        <v>1332.42</v>
      </c>
      <c r="F319" s="9"/>
      <c r="G319" s="77"/>
      <c r="H319" s="77"/>
      <c r="I319" s="77"/>
      <c r="J319" s="77"/>
      <c r="K319" s="88"/>
      <c r="L319" s="15">
        <v>317</v>
      </c>
      <c r="M319" s="15">
        <v>8000</v>
      </c>
      <c r="N319" s="11"/>
    </row>
    <row r="320" spans="4:14" ht="14.45" customHeight="1">
      <c r="D320" s="14">
        <v>319</v>
      </c>
      <c r="E320" s="99">
        <v>1336.6100000000001</v>
      </c>
      <c r="F320" s="9"/>
      <c r="G320" s="77"/>
      <c r="H320" s="77"/>
      <c r="I320" s="77"/>
      <c r="J320" s="77"/>
      <c r="K320" s="88"/>
      <c r="L320" s="15">
        <v>318</v>
      </c>
      <c r="M320" s="15">
        <v>8000</v>
      </c>
      <c r="N320" s="11"/>
    </row>
    <row r="321" spans="4:14" ht="14.45" customHeight="1">
      <c r="D321" s="14">
        <v>320</v>
      </c>
      <c r="E321" s="99">
        <v>1340.8000000000002</v>
      </c>
      <c r="F321" s="9"/>
      <c r="G321" s="77"/>
      <c r="H321" s="77"/>
      <c r="I321" s="77"/>
      <c r="J321" s="77"/>
      <c r="K321" s="88"/>
      <c r="L321" s="15">
        <v>319</v>
      </c>
      <c r="M321" s="15">
        <v>8000</v>
      </c>
      <c r="N321" s="11"/>
    </row>
    <row r="322" spans="4:14" ht="14.45" customHeight="1">
      <c r="D322" s="14">
        <v>321</v>
      </c>
      <c r="E322" s="99">
        <v>1344.9900000000002</v>
      </c>
      <c r="F322" s="9"/>
      <c r="G322" s="77"/>
      <c r="H322" s="77"/>
      <c r="I322" s="77"/>
      <c r="J322" s="77"/>
      <c r="K322" s="88"/>
      <c r="L322" s="15">
        <v>320</v>
      </c>
      <c r="M322" s="15">
        <v>8000</v>
      </c>
      <c r="N322" s="11"/>
    </row>
    <row r="323" spans="4:14" ht="14.45" customHeight="1">
      <c r="D323" s="14">
        <v>322</v>
      </c>
      <c r="E323" s="99">
        <v>1349.18</v>
      </c>
      <c r="F323" s="9"/>
      <c r="G323" s="77"/>
      <c r="H323" s="77"/>
      <c r="I323" s="77"/>
      <c r="J323" s="77"/>
      <c r="K323" s="88"/>
      <c r="L323" s="15">
        <v>321</v>
      </c>
      <c r="M323" s="15">
        <v>8000</v>
      </c>
      <c r="N323" s="11"/>
    </row>
    <row r="324" spans="4:14" ht="14.45" customHeight="1">
      <c r="D324" s="14">
        <v>323</v>
      </c>
      <c r="E324" s="99">
        <v>1353.3700000000001</v>
      </c>
      <c r="F324" s="9"/>
      <c r="G324" s="77"/>
      <c r="H324" s="77"/>
      <c r="I324" s="77"/>
      <c r="J324" s="77"/>
      <c r="K324" s="88"/>
      <c r="L324" s="15">
        <v>322</v>
      </c>
      <c r="M324" s="15">
        <v>8000</v>
      </c>
      <c r="N324" s="11"/>
    </row>
    <row r="325" spans="4:14" ht="14.45" customHeight="1">
      <c r="D325" s="14">
        <v>324</v>
      </c>
      <c r="E325" s="99">
        <v>1357.5600000000002</v>
      </c>
      <c r="F325" s="9"/>
      <c r="G325" s="77"/>
      <c r="H325" s="77"/>
      <c r="I325" s="77"/>
      <c r="J325" s="77"/>
      <c r="K325" s="88"/>
      <c r="L325" s="15">
        <v>323</v>
      </c>
      <c r="M325" s="15">
        <v>8000</v>
      </c>
      <c r="N325" s="11"/>
    </row>
    <row r="326" spans="4:14" ht="14.45" customHeight="1">
      <c r="D326" s="14">
        <v>325</v>
      </c>
      <c r="E326" s="99">
        <v>1361.7500000000002</v>
      </c>
      <c r="F326" s="9"/>
      <c r="G326" s="77"/>
      <c r="H326" s="77"/>
      <c r="I326" s="77"/>
      <c r="J326" s="77"/>
      <c r="K326" s="88"/>
      <c r="L326" s="15">
        <v>324</v>
      </c>
      <c r="M326" s="15">
        <v>8000</v>
      </c>
      <c r="N326" s="11"/>
    </row>
    <row r="327" spans="4:14" ht="14.45" customHeight="1">
      <c r="D327" s="14">
        <v>326</v>
      </c>
      <c r="E327" s="99">
        <v>1365.94</v>
      </c>
      <c r="F327" s="9"/>
      <c r="G327" s="77"/>
      <c r="H327" s="77"/>
      <c r="I327" s="77"/>
      <c r="J327" s="77"/>
      <c r="K327" s="88"/>
      <c r="L327" s="15">
        <v>325</v>
      </c>
      <c r="M327" s="15">
        <v>8000</v>
      </c>
      <c r="N327" s="11"/>
    </row>
    <row r="328" spans="4:14" ht="14.45" customHeight="1">
      <c r="D328" s="14">
        <v>327</v>
      </c>
      <c r="E328" s="99">
        <v>1370.13</v>
      </c>
      <c r="F328" s="9"/>
      <c r="G328" s="77"/>
      <c r="H328" s="77"/>
      <c r="I328" s="77"/>
      <c r="J328" s="77"/>
      <c r="K328" s="88"/>
      <c r="L328" s="15">
        <v>326</v>
      </c>
      <c r="M328" s="15">
        <v>8000</v>
      </c>
      <c r="N328" s="11"/>
    </row>
    <row r="329" spans="4:14" ht="14.45" customHeight="1">
      <c r="D329" s="14">
        <v>328</v>
      </c>
      <c r="E329" s="99">
        <v>1374.3200000000002</v>
      </c>
      <c r="F329" s="9"/>
      <c r="G329" s="77"/>
      <c r="H329" s="77"/>
      <c r="I329" s="77"/>
      <c r="J329" s="77"/>
      <c r="K329" s="88"/>
      <c r="L329" s="15">
        <v>327</v>
      </c>
      <c r="M329" s="15">
        <v>8000</v>
      </c>
      <c r="N329" s="11"/>
    </row>
    <row r="330" spans="4:14" ht="14.45" customHeight="1">
      <c r="D330" s="14">
        <v>329</v>
      </c>
      <c r="E330" s="99">
        <v>1378.5100000000002</v>
      </c>
      <c r="F330" s="9"/>
      <c r="G330" s="77"/>
      <c r="H330" s="77"/>
      <c r="I330" s="77"/>
      <c r="J330" s="77"/>
      <c r="K330" s="88"/>
      <c r="L330" s="15">
        <v>328</v>
      </c>
      <c r="M330" s="15">
        <v>8000</v>
      </c>
      <c r="N330" s="11"/>
    </row>
    <row r="331" spans="4:14" ht="14.45" customHeight="1">
      <c r="D331" s="14">
        <v>330</v>
      </c>
      <c r="E331" s="99">
        <v>1382.7</v>
      </c>
      <c r="F331" s="9"/>
      <c r="G331" s="77"/>
      <c r="H331" s="77"/>
      <c r="I331" s="77"/>
      <c r="J331" s="77"/>
      <c r="K331" s="88"/>
      <c r="L331" s="15">
        <v>329</v>
      </c>
      <c r="M331" s="15">
        <v>8000</v>
      </c>
      <c r="N331" s="11"/>
    </row>
    <row r="332" spans="4:14" ht="14.45" customHeight="1">
      <c r="D332" s="14">
        <v>331</v>
      </c>
      <c r="E332" s="99">
        <v>1386.89</v>
      </c>
      <c r="F332" s="9"/>
      <c r="G332" s="77"/>
      <c r="H332" s="77"/>
      <c r="I332" s="77"/>
      <c r="J332" s="77"/>
      <c r="K332" s="88"/>
      <c r="L332" s="15">
        <v>330</v>
      </c>
      <c r="M332" s="15">
        <v>8000</v>
      </c>
      <c r="N332" s="11"/>
    </row>
    <row r="333" spans="4:14" ht="14.45" customHeight="1">
      <c r="D333" s="14">
        <v>332</v>
      </c>
      <c r="E333" s="99">
        <v>1391.0800000000002</v>
      </c>
      <c r="F333" s="9"/>
      <c r="G333" s="77"/>
      <c r="H333" s="77"/>
      <c r="I333" s="77"/>
      <c r="J333" s="77"/>
      <c r="K333" s="88"/>
      <c r="L333" s="15">
        <v>331</v>
      </c>
      <c r="M333" s="15">
        <v>8000</v>
      </c>
      <c r="N333" s="11"/>
    </row>
    <row r="334" spans="4:14" ht="14.45" customHeight="1">
      <c r="D334" s="14">
        <v>333</v>
      </c>
      <c r="E334" s="99">
        <v>1395.2700000000002</v>
      </c>
      <c r="F334" s="9"/>
      <c r="G334" s="77"/>
      <c r="H334" s="77"/>
      <c r="I334" s="77"/>
      <c r="J334" s="77"/>
      <c r="K334" s="88"/>
      <c r="L334" s="15">
        <v>332</v>
      </c>
      <c r="M334" s="15">
        <v>8000</v>
      </c>
      <c r="N334" s="11"/>
    </row>
    <row r="335" spans="4:14" ht="14.45" customHeight="1">
      <c r="D335" s="14">
        <v>334</v>
      </c>
      <c r="E335" s="99">
        <v>1399.46</v>
      </c>
      <c r="F335" s="9"/>
      <c r="G335" s="77"/>
      <c r="H335" s="77"/>
      <c r="I335" s="77"/>
      <c r="J335" s="77"/>
      <c r="K335" s="88"/>
      <c r="L335" s="15">
        <v>333</v>
      </c>
      <c r="M335" s="15">
        <v>8000</v>
      </c>
      <c r="N335" s="11"/>
    </row>
    <row r="336" spans="4:14" ht="14.45" customHeight="1">
      <c r="D336" s="14">
        <v>335</v>
      </c>
      <c r="E336" s="99">
        <v>1403.65</v>
      </c>
      <c r="F336" s="9"/>
      <c r="G336" s="77"/>
      <c r="H336" s="77"/>
      <c r="I336" s="77"/>
      <c r="J336" s="77"/>
      <c r="K336" s="88"/>
      <c r="L336" s="15">
        <v>334</v>
      </c>
      <c r="M336" s="15">
        <v>8000</v>
      </c>
      <c r="N336" s="11"/>
    </row>
    <row r="337" spans="4:14" ht="14.45" customHeight="1">
      <c r="D337" s="14">
        <v>336</v>
      </c>
      <c r="E337" s="99">
        <v>1407.8400000000001</v>
      </c>
      <c r="F337" s="9"/>
      <c r="G337" s="77"/>
      <c r="H337" s="77"/>
      <c r="I337" s="77"/>
      <c r="J337" s="77"/>
      <c r="K337" s="88"/>
      <c r="L337" s="15">
        <v>335</v>
      </c>
      <c r="M337" s="15">
        <v>8000</v>
      </c>
      <c r="N337" s="11"/>
    </row>
    <row r="338" spans="4:14" ht="14.45" customHeight="1">
      <c r="D338" s="14">
        <v>337</v>
      </c>
      <c r="E338" s="99">
        <v>1412.0300000000002</v>
      </c>
      <c r="F338" s="9"/>
      <c r="G338" s="77"/>
      <c r="H338" s="77"/>
      <c r="I338" s="77"/>
      <c r="J338" s="77"/>
      <c r="K338" s="88"/>
      <c r="L338" s="15">
        <v>336</v>
      </c>
      <c r="M338" s="15">
        <v>8000</v>
      </c>
      <c r="N338" s="11"/>
    </row>
    <row r="339" spans="4:14" ht="14.45" customHeight="1">
      <c r="D339" s="14">
        <v>338</v>
      </c>
      <c r="E339" s="99">
        <v>1416.22</v>
      </c>
      <c r="F339" s="9"/>
      <c r="G339" s="77"/>
      <c r="H339" s="77"/>
      <c r="I339" s="77"/>
      <c r="J339" s="77"/>
      <c r="K339" s="88"/>
      <c r="L339" s="15">
        <v>337</v>
      </c>
      <c r="M339" s="15">
        <v>8000</v>
      </c>
      <c r="N339" s="11"/>
    </row>
    <row r="340" spans="4:14" ht="14.45" customHeight="1">
      <c r="D340" s="14">
        <v>339</v>
      </c>
      <c r="E340" s="99">
        <v>1420.41</v>
      </c>
      <c r="F340" s="9"/>
      <c r="G340" s="77"/>
      <c r="H340" s="77"/>
      <c r="I340" s="77"/>
      <c r="J340" s="77"/>
      <c r="K340" s="88"/>
      <c r="L340" s="15">
        <v>338</v>
      </c>
      <c r="M340" s="15">
        <v>8000</v>
      </c>
      <c r="N340" s="11"/>
    </row>
    <row r="341" spans="4:14" ht="14.45" customHeight="1">
      <c r="D341" s="14">
        <v>340</v>
      </c>
      <c r="E341" s="99">
        <v>1424.6000000000001</v>
      </c>
      <c r="F341" s="9"/>
      <c r="G341" s="77"/>
      <c r="H341" s="77"/>
      <c r="I341" s="77"/>
      <c r="J341" s="77"/>
      <c r="K341" s="88"/>
      <c r="L341" s="15">
        <v>339</v>
      </c>
      <c r="M341" s="15">
        <v>8000</v>
      </c>
      <c r="N341" s="11"/>
    </row>
    <row r="342" spans="4:14" ht="14.45" customHeight="1">
      <c r="D342" s="14">
        <v>341</v>
      </c>
      <c r="E342" s="99">
        <v>1428.7900000000002</v>
      </c>
      <c r="F342" s="9"/>
      <c r="G342" s="77"/>
      <c r="H342" s="77"/>
      <c r="I342" s="77"/>
      <c r="J342" s="77"/>
      <c r="K342" s="88"/>
      <c r="L342" s="15">
        <v>340</v>
      </c>
      <c r="M342" s="15">
        <v>8000</v>
      </c>
      <c r="N342" s="11"/>
    </row>
    <row r="343" spans="4:14" ht="14.45" customHeight="1">
      <c r="D343" s="14">
        <v>342</v>
      </c>
      <c r="E343" s="99">
        <v>1432.9800000000002</v>
      </c>
      <c r="F343" s="9"/>
      <c r="G343" s="77"/>
      <c r="H343" s="77"/>
      <c r="I343" s="77"/>
      <c r="J343" s="77"/>
      <c r="K343" s="88"/>
      <c r="L343" s="15">
        <v>341</v>
      </c>
      <c r="M343" s="15">
        <v>8000</v>
      </c>
      <c r="N343" s="11"/>
    </row>
    <row r="344" spans="4:14" ht="14.45" customHeight="1">
      <c r="D344" s="14">
        <v>343</v>
      </c>
      <c r="E344" s="99">
        <v>1437.17</v>
      </c>
      <c r="F344" s="9"/>
      <c r="G344" s="77"/>
      <c r="H344" s="77"/>
      <c r="I344" s="77"/>
      <c r="J344" s="77"/>
      <c r="K344" s="88"/>
      <c r="L344" s="15">
        <v>342</v>
      </c>
      <c r="M344" s="15">
        <v>8000</v>
      </c>
      <c r="N344" s="11"/>
    </row>
    <row r="345" spans="4:14" ht="14.45" customHeight="1">
      <c r="D345" s="14">
        <v>344</v>
      </c>
      <c r="E345" s="99">
        <v>1441.3600000000001</v>
      </c>
      <c r="F345" s="9"/>
      <c r="G345" s="77"/>
      <c r="H345" s="77"/>
      <c r="I345" s="77"/>
      <c r="J345" s="77"/>
      <c r="K345" s="88"/>
      <c r="L345" s="15">
        <v>343</v>
      </c>
      <c r="M345" s="15">
        <v>8000</v>
      </c>
      <c r="N345" s="11"/>
    </row>
    <row r="346" spans="4:14" ht="14.45" customHeight="1">
      <c r="D346" s="14">
        <v>345</v>
      </c>
      <c r="E346" s="99">
        <v>1445.5500000000002</v>
      </c>
      <c r="F346" s="9"/>
      <c r="G346" s="77"/>
      <c r="H346" s="77"/>
      <c r="I346" s="77"/>
      <c r="J346" s="77"/>
      <c r="K346" s="88"/>
      <c r="L346" s="15">
        <v>344</v>
      </c>
      <c r="M346" s="15">
        <v>8000</v>
      </c>
      <c r="N346" s="11"/>
    </row>
    <row r="347" spans="4:14" ht="14.45" customHeight="1">
      <c r="D347" s="14">
        <v>346</v>
      </c>
      <c r="E347" s="99">
        <v>1449.7400000000002</v>
      </c>
      <c r="F347" s="9"/>
      <c r="G347" s="77"/>
      <c r="H347" s="77"/>
      <c r="I347" s="77"/>
      <c r="J347" s="77"/>
      <c r="K347" s="88"/>
      <c r="L347" s="15">
        <v>345</v>
      </c>
      <c r="M347" s="15">
        <v>8000</v>
      </c>
      <c r="N347" s="11"/>
    </row>
    <row r="348" spans="4:14" ht="14.45" customHeight="1">
      <c r="D348" s="14">
        <v>347</v>
      </c>
      <c r="E348" s="99">
        <v>1453.93</v>
      </c>
      <c r="F348" s="9"/>
      <c r="G348" s="77"/>
      <c r="H348" s="77"/>
      <c r="I348" s="77"/>
      <c r="J348" s="77"/>
      <c r="K348" s="88"/>
      <c r="L348" s="15">
        <v>346</v>
      </c>
      <c r="M348" s="15">
        <v>8000</v>
      </c>
      <c r="N348" s="11"/>
    </row>
    <row r="349" spans="4:14" ht="14.45" customHeight="1">
      <c r="D349" s="14">
        <v>348</v>
      </c>
      <c r="E349" s="99">
        <v>1458.1200000000001</v>
      </c>
      <c r="F349" s="9"/>
      <c r="G349" s="77"/>
      <c r="H349" s="77"/>
      <c r="I349" s="77"/>
      <c r="J349" s="77"/>
      <c r="K349" s="88"/>
      <c r="L349" s="15">
        <v>347</v>
      </c>
      <c r="M349" s="15">
        <v>8000</v>
      </c>
      <c r="N349" s="11"/>
    </row>
    <row r="350" spans="4:14" ht="14.45" customHeight="1">
      <c r="D350" s="14">
        <v>349</v>
      </c>
      <c r="E350" s="99">
        <v>1462.3100000000002</v>
      </c>
      <c r="F350" s="9"/>
      <c r="G350" s="77"/>
      <c r="H350" s="77"/>
      <c r="I350" s="77"/>
      <c r="J350" s="77"/>
      <c r="K350" s="88"/>
      <c r="L350" s="15">
        <v>348</v>
      </c>
      <c r="M350" s="15">
        <v>8000</v>
      </c>
      <c r="N350" s="11"/>
    </row>
    <row r="351" spans="4:14" ht="14.45" customHeight="1">
      <c r="D351" s="14">
        <v>350</v>
      </c>
      <c r="E351" s="99">
        <v>1466.5000000000002</v>
      </c>
      <c r="F351" s="9"/>
      <c r="G351" s="77"/>
      <c r="H351" s="77"/>
      <c r="I351" s="77"/>
      <c r="J351" s="77"/>
      <c r="K351" s="88"/>
      <c r="L351" s="15">
        <v>349</v>
      </c>
      <c r="M351" s="15">
        <v>8000</v>
      </c>
      <c r="N351" s="11"/>
    </row>
    <row r="352" spans="4:14" ht="14.45" customHeight="1">
      <c r="D352" s="14">
        <v>351</v>
      </c>
      <c r="E352" s="99">
        <v>1470.69</v>
      </c>
      <c r="F352" s="9"/>
      <c r="G352" s="77"/>
      <c r="H352" s="77"/>
      <c r="I352" s="77"/>
      <c r="J352" s="77"/>
      <c r="K352" s="88"/>
      <c r="L352" s="15">
        <v>350</v>
      </c>
      <c r="M352" s="15">
        <v>8000</v>
      </c>
      <c r="N352" s="11"/>
    </row>
    <row r="353" spans="4:14" ht="14.45" customHeight="1">
      <c r="D353" s="14">
        <v>352</v>
      </c>
      <c r="E353" s="99">
        <v>1474.88</v>
      </c>
      <c r="F353" s="9"/>
      <c r="G353" s="77"/>
      <c r="H353" s="77"/>
      <c r="I353" s="77"/>
      <c r="J353" s="77"/>
      <c r="K353" s="88"/>
      <c r="L353" s="15">
        <v>351</v>
      </c>
      <c r="M353" s="15">
        <v>8000</v>
      </c>
      <c r="N353" s="11"/>
    </row>
    <row r="354" spans="4:14" ht="14.45" customHeight="1">
      <c r="D354" s="14">
        <v>353</v>
      </c>
      <c r="E354" s="99">
        <v>1479.0700000000002</v>
      </c>
      <c r="F354" s="9"/>
      <c r="G354" s="77"/>
      <c r="H354" s="77"/>
      <c r="I354" s="77"/>
      <c r="J354" s="77"/>
      <c r="K354" s="88"/>
      <c r="L354" s="15">
        <v>352</v>
      </c>
      <c r="M354" s="15">
        <v>8000</v>
      </c>
      <c r="N354" s="11"/>
    </row>
    <row r="355" spans="4:14" ht="14.45" customHeight="1">
      <c r="D355" s="14">
        <v>354</v>
      </c>
      <c r="E355" s="99">
        <v>1483.2600000000002</v>
      </c>
      <c r="F355" s="9"/>
      <c r="G355" s="77"/>
      <c r="H355" s="77"/>
      <c r="I355" s="77"/>
      <c r="J355" s="77"/>
      <c r="K355" s="88"/>
      <c r="L355" s="15">
        <v>353</v>
      </c>
      <c r="M355" s="15">
        <v>8000</v>
      </c>
      <c r="N355" s="11"/>
    </row>
    <row r="356" spans="4:14" ht="14.45" customHeight="1">
      <c r="D356" s="14">
        <v>355</v>
      </c>
      <c r="E356" s="99">
        <v>1487.45</v>
      </c>
      <c r="F356" s="9"/>
      <c r="G356" s="77"/>
      <c r="H356" s="77"/>
      <c r="I356" s="77"/>
      <c r="J356" s="77"/>
      <c r="K356" s="88"/>
      <c r="L356" s="15">
        <v>354</v>
      </c>
      <c r="M356" s="15">
        <v>8000</v>
      </c>
      <c r="N356" s="11"/>
    </row>
    <row r="357" spans="4:14" ht="14.45" customHeight="1">
      <c r="D357" s="14">
        <v>356</v>
      </c>
      <c r="E357" s="99">
        <v>1491.64</v>
      </c>
      <c r="F357" s="9"/>
      <c r="G357" s="77"/>
      <c r="H357" s="77"/>
      <c r="I357" s="77"/>
      <c r="J357" s="77"/>
      <c r="K357" s="88"/>
      <c r="L357" s="15">
        <v>355</v>
      </c>
      <c r="M357" s="15">
        <v>8000</v>
      </c>
      <c r="N357" s="11"/>
    </row>
    <row r="358" spans="4:14" ht="14.45" customHeight="1">
      <c r="D358" s="14">
        <v>357</v>
      </c>
      <c r="E358" s="99">
        <v>1495.8300000000002</v>
      </c>
      <c r="F358" s="9"/>
      <c r="G358" s="77"/>
      <c r="H358" s="77"/>
      <c r="I358" s="77"/>
      <c r="J358" s="77"/>
      <c r="K358" s="88"/>
      <c r="L358" s="15">
        <v>356</v>
      </c>
      <c r="M358" s="15">
        <v>8000</v>
      </c>
      <c r="N358" s="11"/>
    </row>
    <row r="359" spans="4:14" ht="14.45" customHeight="1">
      <c r="D359" s="14">
        <v>358</v>
      </c>
      <c r="E359" s="99">
        <v>1500.0200000000002</v>
      </c>
      <c r="F359" s="9"/>
      <c r="G359" s="77"/>
      <c r="H359" s="77"/>
      <c r="I359" s="77"/>
      <c r="J359" s="77"/>
      <c r="K359" s="88"/>
      <c r="L359" s="15">
        <v>357</v>
      </c>
      <c r="M359" s="15">
        <v>8000</v>
      </c>
      <c r="N359" s="11"/>
    </row>
    <row r="360" spans="4:14" ht="14.45" customHeight="1">
      <c r="D360" s="14">
        <v>359</v>
      </c>
      <c r="E360" s="99">
        <v>1504.21</v>
      </c>
      <c r="F360" s="9"/>
      <c r="G360" s="77"/>
      <c r="H360" s="77"/>
      <c r="I360" s="77"/>
      <c r="J360" s="77"/>
      <c r="K360" s="88"/>
      <c r="L360" s="15">
        <v>358</v>
      </c>
      <c r="M360" s="15">
        <v>8000</v>
      </c>
      <c r="N360" s="11"/>
    </row>
    <row r="361" spans="4:14" ht="14.45" customHeight="1">
      <c r="D361" s="14">
        <v>360</v>
      </c>
      <c r="E361" s="99">
        <v>1508.4</v>
      </c>
      <c r="F361" s="9"/>
      <c r="G361" s="77"/>
      <c r="H361" s="77"/>
      <c r="I361" s="77"/>
      <c r="J361" s="77"/>
      <c r="K361" s="88"/>
      <c r="L361" s="15">
        <v>359</v>
      </c>
      <c r="M361" s="15">
        <v>8000</v>
      </c>
      <c r="N361" s="11"/>
    </row>
    <row r="362" spans="4:14" ht="14.45" customHeight="1">
      <c r="D362" s="14">
        <v>361</v>
      </c>
      <c r="E362" s="99">
        <v>1512.5900000000001</v>
      </c>
      <c r="F362" s="9"/>
      <c r="G362" s="77"/>
      <c r="H362" s="77"/>
      <c r="I362" s="77"/>
      <c r="J362" s="77"/>
      <c r="K362" s="88"/>
      <c r="L362" s="15">
        <v>360</v>
      </c>
      <c r="M362" s="15">
        <v>8000</v>
      </c>
      <c r="N362" s="11"/>
    </row>
    <row r="363" spans="4:14" ht="14.45" customHeight="1">
      <c r="D363" s="14">
        <v>362</v>
      </c>
      <c r="E363" s="99">
        <v>1516.7800000000002</v>
      </c>
      <c r="F363" s="9"/>
      <c r="G363" s="77"/>
      <c r="H363" s="77"/>
      <c r="I363" s="77"/>
      <c r="J363" s="77"/>
      <c r="K363" s="88"/>
      <c r="L363" s="15">
        <v>361</v>
      </c>
      <c r="M363" s="15">
        <v>8000</v>
      </c>
      <c r="N363" s="11"/>
    </row>
    <row r="364" spans="4:14" ht="14.45" customHeight="1">
      <c r="D364" s="14">
        <v>363</v>
      </c>
      <c r="E364" s="99">
        <v>1520.9700000000003</v>
      </c>
      <c r="F364" s="9"/>
      <c r="G364" s="77"/>
      <c r="H364" s="77"/>
      <c r="I364" s="77"/>
      <c r="J364" s="77"/>
      <c r="K364" s="88"/>
      <c r="L364" s="15">
        <v>362</v>
      </c>
      <c r="M364" s="15">
        <v>8000</v>
      </c>
      <c r="N364" s="11"/>
    </row>
    <row r="365" spans="4:14" ht="14.45" customHeight="1">
      <c r="D365" s="14">
        <v>364</v>
      </c>
      <c r="E365" s="99">
        <v>1525.16</v>
      </c>
      <c r="F365" s="9"/>
      <c r="G365" s="77"/>
      <c r="H365" s="77"/>
      <c r="I365" s="77"/>
      <c r="J365" s="77"/>
      <c r="K365" s="88"/>
      <c r="L365" s="15">
        <v>363</v>
      </c>
      <c r="M365" s="15">
        <v>8000</v>
      </c>
      <c r="N365" s="11"/>
    </row>
    <row r="366" spans="4:14" ht="14.45" customHeight="1">
      <c r="D366" s="14">
        <v>365</v>
      </c>
      <c r="E366" s="99">
        <v>1529.3500000000001</v>
      </c>
      <c r="F366" s="9"/>
      <c r="G366" s="77"/>
      <c r="H366" s="77"/>
      <c r="I366" s="77"/>
      <c r="J366" s="77"/>
      <c r="K366" s="88"/>
      <c r="L366" s="15">
        <v>364</v>
      </c>
      <c r="M366" s="15">
        <v>8000</v>
      </c>
      <c r="N366" s="11"/>
    </row>
    <row r="367" spans="4:14" ht="14.45" customHeight="1">
      <c r="D367" s="14">
        <v>366</v>
      </c>
      <c r="E367" s="99">
        <v>1533.5400000000002</v>
      </c>
      <c r="F367" s="9"/>
      <c r="G367" s="77"/>
      <c r="H367" s="77"/>
      <c r="I367" s="77"/>
      <c r="J367" s="77"/>
      <c r="K367" s="88"/>
      <c r="L367" s="15">
        <v>365</v>
      </c>
      <c r="M367" s="15">
        <v>8000</v>
      </c>
      <c r="N367" s="11"/>
    </row>
    <row r="368" spans="4:14" ht="14.45" customHeight="1">
      <c r="D368" s="14">
        <v>367</v>
      </c>
      <c r="E368" s="99">
        <v>1537.7300000000002</v>
      </c>
      <c r="F368" s="9"/>
      <c r="G368" s="77"/>
      <c r="H368" s="77"/>
      <c r="I368" s="77"/>
      <c r="J368" s="77"/>
      <c r="K368" s="88"/>
      <c r="L368" s="15">
        <v>366</v>
      </c>
      <c r="M368" s="15">
        <v>8000</v>
      </c>
      <c r="N368" s="11"/>
    </row>
    <row r="369" spans="4:14" ht="14.45" customHeight="1">
      <c r="D369" s="14">
        <v>368</v>
      </c>
      <c r="E369" s="99">
        <v>1541.92</v>
      </c>
      <c r="F369" s="9"/>
      <c r="G369" s="77"/>
      <c r="H369" s="77"/>
      <c r="I369" s="77"/>
      <c r="J369" s="77"/>
      <c r="K369" s="88"/>
      <c r="L369" s="15">
        <v>367</v>
      </c>
      <c r="M369" s="15">
        <v>8000</v>
      </c>
      <c r="N369" s="11"/>
    </row>
    <row r="370" spans="4:14" ht="14.45" customHeight="1">
      <c r="D370" s="14">
        <v>369</v>
      </c>
      <c r="E370" s="99">
        <v>1546.1100000000001</v>
      </c>
      <c r="F370" s="9"/>
      <c r="G370" s="77"/>
      <c r="H370" s="77"/>
      <c r="I370" s="77"/>
      <c r="J370" s="77"/>
      <c r="K370" s="88"/>
      <c r="L370" s="15">
        <v>368</v>
      </c>
      <c r="M370" s="15">
        <v>8000</v>
      </c>
      <c r="N370" s="11"/>
    </row>
    <row r="371" spans="4:14" ht="14.45" customHeight="1">
      <c r="D371" s="14">
        <v>370</v>
      </c>
      <c r="E371" s="99">
        <v>1550.3000000000002</v>
      </c>
      <c r="F371" s="9"/>
      <c r="G371" s="77"/>
      <c r="H371" s="77"/>
      <c r="I371" s="77"/>
      <c r="J371" s="77"/>
      <c r="K371" s="88"/>
      <c r="L371" s="15">
        <v>369</v>
      </c>
      <c r="M371" s="15">
        <v>8000</v>
      </c>
      <c r="N371" s="11"/>
    </row>
    <row r="372" spans="4:14" ht="14.45" customHeight="1">
      <c r="D372" s="14">
        <v>371</v>
      </c>
      <c r="E372" s="99">
        <v>1554.4900000000002</v>
      </c>
      <c r="F372" s="9"/>
      <c r="G372" s="77"/>
      <c r="H372" s="77"/>
      <c r="I372" s="77"/>
      <c r="J372" s="77"/>
      <c r="K372" s="88"/>
      <c r="L372" s="15">
        <v>370</v>
      </c>
      <c r="M372" s="15">
        <v>8000</v>
      </c>
      <c r="N372" s="11"/>
    </row>
    <row r="373" spans="4:14" ht="14.45" customHeight="1">
      <c r="D373" s="14">
        <v>372</v>
      </c>
      <c r="E373" s="99">
        <v>1558.68</v>
      </c>
      <c r="F373" s="9"/>
      <c r="G373" s="77"/>
      <c r="H373" s="77"/>
      <c r="I373" s="77"/>
      <c r="J373" s="77"/>
      <c r="K373" s="88"/>
      <c r="L373" s="15">
        <v>371</v>
      </c>
      <c r="M373" s="15">
        <v>8000</v>
      </c>
      <c r="N373" s="11"/>
    </row>
    <row r="374" spans="4:14" ht="14.45" customHeight="1">
      <c r="D374" s="14">
        <v>373</v>
      </c>
      <c r="E374" s="99">
        <v>1562.8700000000001</v>
      </c>
      <c r="F374" s="9"/>
      <c r="G374" s="77"/>
      <c r="H374" s="77"/>
      <c r="I374" s="77"/>
      <c r="J374" s="77"/>
      <c r="K374" s="88"/>
      <c r="L374" s="15">
        <v>372</v>
      </c>
      <c r="M374" s="15">
        <v>8000</v>
      </c>
      <c r="N374" s="11"/>
    </row>
    <row r="375" spans="4:14" ht="14.45" customHeight="1">
      <c r="D375" s="14">
        <v>374</v>
      </c>
      <c r="E375" s="99">
        <v>1567.0600000000002</v>
      </c>
      <c r="F375" s="9"/>
      <c r="G375" s="77"/>
      <c r="H375" s="77"/>
      <c r="I375" s="77"/>
      <c r="J375" s="77"/>
      <c r="K375" s="88"/>
      <c r="L375" s="15">
        <v>373</v>
      </c>
      <c r="M375" s="15">
        <v>8000</v>
      </c>
      <c r="N375" s="11"/>
    </row>
    <row r="376" spans="4:14" ht="14.45" customHeight="1">
      <c r="D376" s="14">
        <v>375</v>
      </c>
      <c r="E376" s="99">
        <v>1571.2500000000002</v>
      </c>
      <c r="F376" s="9"/>
      <c r="G376" s="77"/>
      <c r="H376" s="77"/>
      <c r="I376" s="77"/>
      <c r="J376" s="77"/>
      <c r="K376" s="88"/>
      <c r="L376" s="15">
        <v>374</v>
      </c>
      <c r="M376" s="15">
        <v>8000</v>
      </c>
      <c r="N376" s="11"/>
    </row>
    <row r="377" spans="4:14" ht="14.45" customHeight="1">
      <c r="D377" s="14">
        <v>376</v>
      </c>
      <c r="E377" s="99">
        <v>1575.44</v>
      </c>
      <c r="F377" s="9"/>
      <c r="G377" s="77"/>
      <c r="H377" s="77"/>
      <c r="I377" s="77"/>
      <c r="J377" s="77"/>
      <c r="K377" s="88"/>
      <c r="L377" s="15">
        <v>375</v>
      </c>
      <c r="M377" s="15">
        <v>8000</v>
      </c>
      <c r="N377" s="11"/>
    </row>
    <row r="378" spans="4:14" ht="14.45" customHeight="1">
      <c r="D378" s="14">
        <v>377</v>
      </c>
      <c r="E378" s="99">
        <v>1579.63</v>
      </c>
      <c r="F378" s="9"/>
      <c r="G378" s="77"/>
      <c r="H378" s="77"/>
      <c r="I378" s="77"/>
      <c r="J378" s="77"/>
      <c r="K378" s="88"/>
      <c r="L378" s="15">
        <v>376</v>
      </c>
      <c r="M378" s="15">
        <v>8000</v>
      </c>
      <c r="N378" s="11"/>
    </row>
    <row r="379" spans="4:14" ht="14.45" customHeight="1">
      <c r="D379" s="14">
        <v>378</v>
      </c>
      <c r="E379" s="99">
        <v>1583.8200000000002</v>
      </c>
      <c r="F379" s="9"/>
      <c r="G379" s="77"/>
      <c r="H379" s="77"/>
      <c r="I379" s="77"/>
      <c r="J379" s="77"/>
      <c r="K379" s="88"/>
      <c r="L379" s="15">
        <v>377</v>
      </c>
      <c r="M379" s="15">
        <v>8000</v>
      </c>
      <c r="N379" s="11"/>
    </row>
    <row r="380" spans="4:14" ht="14.45" customHeight="1">
      <c r="D380" s="14">
        <v>379</v>
      </c>
      <c r="E380" s="99">
        <v>1588.0100000000002</v>
      </c>
      <c r="F380" s="9"/>
      <c r="G380" s="77"/>
      <c r="H380" s="77"/>
      <c r="I380" s="77"/>
      <c r="J380" s="77"/>
      <c r="K380" s="88"/>
      <c r="L380" s="15">
        <v>378</v>
      </c>
      <c r="M380" s="15">
        <v>8000</v>
      </c>
      <c r="N380" s="11"/>
    </row>
    <row r="381" spans="4:14" ht="14.45" customHeight="1">
      <c r="D381" s="14">
        <v>380</v>
      </c>
      <c r="E381" s="99">
        <v>1592.2</v>
      </c>
      <c r="F381" s="9"/>
      <c r="G381" s="77"/>
      <c r="H381" s="77"/>
      <c r="I381" s="77"/>
      <c r="J381" s="77"/>
      <c r="K381" s="88"/>
      <c r="L381" s="15">
        <v>379</v>
      </c>
      <c r="M381" s="15">
        <v>8000</v>
      </c>
      <c r="N381" s="11"/>
    </row>
    <row r="382" spans="4:14" ht="14.45" customHeight="1">
      <c r="D382" s="14">
        <v>381</v>
      </c>
      <c r="E382" s="99">
        <v>1596.39</v>
      </c>
      <c r="F382" s="9"/>
      <c r="G382" s="77"/>
      <c r="H382" s="77"/>
      <c r="I382" s="77"/>
      <c r="J382" s="77"/>
      <c r="K382" s="88"/>
      <c r="L382" s="15">
        <v>380</v>
      </c>
      <c r="M382" s="15">
        <v>8000</v>
      </c>
      <c r="N382" s="11"/>
    </row>
    <row r="383" spans="4:14" ht="14.45" customHeight="1">
      <c r="D383" s="14">
        <v>382</v>
      </c>
      <c r="E383" s="99">
        <v>1600.5800000000002</v>
      </c>
      <c r="F383" s="9"/>
      <c r="G383" s="77"/>
      <c r="H383" s="77"/>
      <c r="I383" s="77"/>
      <c r="J383" s="77"/>
      <c r="K383" s="88"/>
      <c r="L383" s="15">
        <v>381</v>
      </c>
      <c r="M383" s="15">
        <v>8000</v>
      </c>
      <c r="N383" s="11"/>
    </row>
    <row r="384" spans="4:14" ht="14.45" customHeight="1">
      <c r="D384" s="14">
        <v>383</v>
      </c>
      <c r="E384" s="99">
        <v>1604.7700000000002</v>
      </c>
      <c r="F384" s="9"/>
      <c r="G384" s="77"/>
      <c r="H384" s="77"/>
      <c r="I384" s="77"/>
      <c r="J384" s="77"/>
      <c r="K384" s="88"/>
      <c r="L384" s="15">
        <v>382</v>
      </c>
      <c r="M384" s="15">
        <v>8000</v>
      </c>
      <c r="N384" s="11"/>
    </row>
    <row r="385" spans="4:14" ht="14.45" customHeight="1">
      <c r="D385" s="14">
        <v>384</v>
      </c>
      <c r="E385" s="99">
        <v>1608.96</v>
      </c>
      <c r="F385" s="9"/>
      <c r="G385" s="77"/>
      <c r="H385" s="77"/>
      <c r="I385" s="77"/>
      <c r="J385" s="77"/>
      <c r="K385" s="88"/>
      <c r="L385" s="15">
        <v>383</v>
      </c>
      <c r="M385" s="15">
        <v>8000</v>
      </c>
      <c r="N385" s="11"/>
    </row>
    <row r="386" spans="4:14" ht="14.45" customHeight="1">
      <c r="D386" s="14">
        <v>385</v>
      </c>
      <c r="E386" s="99">
        <v>1613.15</v>
      </c>
      <c r="F386" s="9"/>
      <c r="G386" s="77"/>
      <c r="H386" s="77"/>
      <c r="I386" s="77"/>
      <c r="J386" s="77"/>
      <c r="K386" s="88"/>
      <c r="L386" s="15">
        <v>384</v>
      </c>
      <c r="M386" s="15">
        <v>8000</v>
      </c>
      <c r="N386" s="11"/>
    </row>
    <row r="387" spans="4:14" ht="14.45" customHeight="1">
      <c r="D387" s="14">
        <v>386</v>
      </c>
      <c r="E387" s="99">
        <v>1617.3400000000001</v>
      </c>
      <c r="F387" s="9"/>
      <c r="G387" s="77"/>
      <c r="H387" s="77"/>
      <c r="I387" s="77"/>
      <c r="J387" s="77"/>
      <c r="K387" s="88"/>
      <c r="L387" s="15">
        <v>385</v>
      </c>
      <c r="M387" s="15">
        <v>8000</v>
      </c>
      <c r="N387" s="11"/>
    </row>
    <row r="388" spans="4:14" ht="14.45" customHeight="1">
      <c r="D388" s="14">
        <v>387</v>
      </c>
      <c r="E388" s="99">
        <v>1621.5300000000002</v>
      </c>
      <c r="F388" s="9"/>
      <c r="G388" s="77"/>
      <c r="H388" s="77"/>
      <c r="I388" s="77"/>
      <c r="J388" s="77"/>
      <c r="K388" s="88"/>
      <c r="L388" s="15">
        <v>386</v>
      </c>
      <c r="M388" s="15">
        <v>8000</v>
      </c>
      <c r="N388" s="11"/>
    </row>
    <row r="389" spans="4:14" ht="14.45" customHeight="1">
      <c r="D389" s="14">
        <v>388</v>
      </c>
      <c r="E389" s="99">
        <v>1625.7200000000003</v>
      </c>
      <c r="F389" s="9"/>
      <c r="G389" s="77"/>
      <c r="H389" s="77"/>
      <c r="I389" s="77"/>
      <c r="J389" s="77"/>
      <c r="K389" s="88"/>
      <c r="L389" s="15">
        <v>387</v>
      </c>
      <c r="M389" s="15">
        <v>8000</v>
      </c>
      <c r="N389" s="11"/>
    </row>
    <row r="390" spans="4:14" ht="14.45" customHeight="1">
      <c r="D390" s="14">
        <v>389</v>
      </c>
      <c r="E390" s="99">
        <v>1629.91</v>
      </c>
      <c r="F390" s="9"/>
      <c r="G390" s="77"/>
      <c r="H390" s="77"/>
      <c r="I390" s="77"/>
      <c r="J390" s="77"/>
      <c r="K390" s="88"/>
      <c r="L390" s="15">
        <v>388</v>
      </c>
      <c r="M390" s="15">
        <v>8000</v>
      </c>
      <c r="N390" s="11"/>
    </row>
    <row r="391" spans="4:14" ht="14.45" customHeight="1">
      <c r="D391" s="14">
        <v>390</v>
      </c>
      <c r="E391" s="99">
        <v>1634.1000000000001</v>
      </c>
      <c r="F391" s="9"/>
      <c r="G391" s="77"/>
      <c r="H391" s="77"/>
      <c r="I391" s="77"/>
      <c r="J391" s="77"/>
      <c r="K391" s="88"/>
      <c r="L391" s="15">
        <v>389</v>
      </c>
      <c r="M391" s="15">
        <v>8000</v>
      </c>
      <c r="N391" s="11"/>
    </row>
    <row r="392" spans="4:14" ht="14.45" customHeight="1">
      <c r="D392" s="14">
        <v>391</v>
      </c>
      <c r="E392" s="99">
        <v>1638.2900000000002</v>
      </c>
      <c r="F392" s="9"/>
      <c r="G392" s="77"/>
      <c r="H392" s="77"/>
      <c r="I392" s="77"/>
      <c r="J392" s="77"/>
      <c r="K392" s="88"/>
      <c r="L392" s="15">
        <v>390</v>
      </c>
      <c r="M392" s="15">
        <v>8000</v>
      </c>
      <c r="N392" s="11"/>
    </row>
    <row r="393" spans="4:14" ht="14.45" customHeight="1">
      <c r="D393" s="14">
        <v>392</v>
      </c>
      <c r="E393" s="99">
        <v>1642.4800000000002</v>
      </c>
      <c r="F393" s="9"/>
      <c r="G393" s="77"/>
      <c r="H393" s="77"/>
      <c r="I393" s="77"/>
      <c r="J393" s="77"/>
      <c r="K393" s="88"/>
      <c r="L393" s="15">
        <v>391</v>
      </c>
      <c r="M393" s="15">
        <v>8000</v>
      </c>
      <c r="N393" s="11"/>
    </row>
    <row r="394" spans="4:14" ht="14.45" customHeight="1">
      <c r="D394" s="14">
        <v>393</v>
      </c>
      <c r="E394" s="99">
        <v>1646.67</v>
      </c>
      <c r="F394" s="9"/>
      <c r="G394" s="77"/>
      <c r="H394" s="77"/>
      <c r="I394" s="77"/>
      <c r="J394" s="77"/>
      <c r="K394" s="88"/>
      <c r="L394" s="15">
        <v>392</v>
      </c>
      <c r="M394" s="15">
        <v>8000</v>
      </c>
      <c r="N394" s="11"/>
    </row>
    <row r="395" spans="4:14" ht="14.45" customHeight="1">
      <c r="D395" s="14">
        <v>394</v>
      </c>
      <c r="E395" s="99">
        <v>1650.8600000000001</v>
      </c>
      <c r="F395" s="9"/>
      <c r="G395" s="77"/>
      <c r="H395" s="77"/>
      <c r="I395" s="77"/>
      <c r="J395" s="77"/>
      <c r="K395" s="88"/>
      <c r="L395" s="15">
        <v>393</v>
      </c>
      <c r="M395" s="15">
        <v>8000</v>
      </c>
      <c r="N395" s="11"/>
    </row>
    <row r="396" spans="4:14" ht="14.45" customHeight="1">
      <c r="D396" s="14">
        <v>395</v>
      </c>
      <c r="E396" s="99">
        <v>1655.0500000000002</v>
      </c>
      <c r="F396" s="9"/>
      <c r="G396" s="77"/>
      <c r="H396" s="77"/>
      <c r="I396" s="77"/>
      <c r="J396" s="77"/>
      <c r="K396" s="88"/>
      <c r="L396" s="15">
        <v>394</v>
      </c>
      <c r="M396" s="15">
        <v>8000</v>
      </c>
      <c r="N396" s="11"/>
    </row>
    <row r="397" spans="4:14" ht="14.45" customHeight="1">
      <c r="D397" s="14">
        <v>396</v>
      </c>
      <c r="E397" s="99">
        <v>1659.2400000000002</v>
      </c>
      <c r="F397" s="9"/>
      <c r="G397" s="77"/>
      <c r="H397" s="77"/>
      <c r="I397" s="77"/>
      <c r="J397" s="77"/>
      <c r="K397" s="88"/>
      <c r="L397" s="15">
        <v>395</v>
      </c>
      <c r="M397" s="15">
        <v>8000</v>
      </c>
      <c r="N397" s="11"/>
    </row>
    <row r="398" spans="4:14" ht="14.45" customHeight="1">
      <c r="D398" s="14">
        <v>397</v>
      </c>
      <c r="E398" s="99">
        <v>1663.43</v>
      </c>
      <c r="F398" s="9"/>
      <c r="G398" s="77"/>
      <c r="H398" s="77"/>
      <c r="I398" s="77"/>
      <c r="J398" s="77"/>
      <c r="K398" s="88"/>
      <c r="L398" s="15">
        <v>396</v>
      </c>
      <c r="M398" s="15">
        <v>8000</v>
      </c>
      <c r="N398" s="11"/>
    </row>
    <row r="399" spans="4:14" ht="14.45" customHeight="1">
      <c r="D399" s="14">
        <v>398</v>
      </c>
      <c r="E399" s="99">
        <v>1667.6200000000001</v>
      </c>
      <c r="F399" s="9"/>
      <c r="G399" s="77"/>
      <c r="H399" s="77"/>
      <c r="I399" s="77"/>
      <c r="J399" s="77"/>
      <c r="K399" s="88"/>
      <c r="L399" s="15">
        <v>397</v>
      </c>
      <c r="M399" s="15">
        <v>8000</v>
      </c>
      <c r="N399" s="11"/>
    </row>
    <row r="400" spans="4:14" ht="14.45" customHeight="1">
      <c r="D400" s="14">
        <v>399</v>
      </c>
      <c r="E400" s="99">
        <v>1671.8100000000002</v>
      </c>
      <c r="F400" s="9"/>
      <c r="G400" s="77"/>
      <c r="H400" s="77"/>
      <c r="I400" s="77"/>
      <c r="J400" s="77"/>
      <c r="K400" s="88"/>
      <c r="L400" s="15">
        <v>398</v>
      </c>
      <c r="M400" s="15">
        <v>8000</v>
      </c>
      <c r="N400" s="11"/>
    </row>
    <row r="401" spans="4:14" ht="14.45" customHeight="1">
      <c r="D401" s="14">
        <v>400</v>
      </c>
      <c r="E401" s="99">
        <v>1676.0000000000002</v>
      </c>
      <c r="F401" s="9"/>
      <c r="G401" s="77"/>
      <c r="H401" s="77"/>
      <c r="I401" s="77"/>
      <c r="J401" s="77"/>
      <c r="K401" s="88"/>
      <c r="L401" s="15">
        <v>399</v>
      </c>
      <c r="M401" s="15">
        <v>8000</v>
      </c>
      <c r="N401" s="11"/>
    </row>
    <row r="402" spans="4:14" ht="14.45" customHeight="1">
      <c r="D402" s="14">
        <v>401</v>
      </c>
      <c r="E402" s="99">
        <v>1680.19</v>
      </c>
      <c r="F402" s="9"/>
      <c r="G402" s="77"/>
      <c r="H402" s="77"/>
      <c r="I402" s="77"/>
      <c r="J402" s="77"/>
      <c r="K402" s="88"/>
      <c r="L402" s="15">
        <v>400</v>
      </c>
      <c r="M402" s="89" t="s">
        <v>53</v>
      </c>
      <c r="N402" s="11"/>
    </row>
    <row r="403" spans="4:14" ht="14.45" customHeight="1">
      <c r="D403" s="14">
        <v>402</v>
      </c>
      <c r="E403" s="99">
        <v>1684.38</v>
      </c>
      <c r="F403" s="9"/>
      <c r="G403" s="77"/>
      <c r="H403" s="77"/>
      <c r="I403" s="77"/>
      <c r="J403" s="77"/>
      <c r="K403" s="88"/>
      <c r="L403" s="15">
        <v>401</v>
      </c>
      <c r="M403" s="89" t="s">
        <v>53</v>
      </c>
      <c r="N403" s="11"/>
    </row>
    <row r="404" spans="4:14" ht="14.45" customHeight="1">
      <c r="D404" s="14">
        <v>403</v>
      </c>
      <c r="E404" s="99">
        <v>1688.5700000000002</v>
      </c>
      <c r="F404" s="9"/>
      <c r="G404" s="77"/>
      <c r="H404" s="77"/>
      <c r="I404" s="77"/>
      <c r="J404" s="77"/>
      <c r="K404" s="88"/>
      <c r="L404" s="15">
        <v>402</v>
      </c>
      <c r="M404" s="89" t="s">
        <v>53</v>
      </c>
      <c r="N404" s="11"/>
    </row>
    <row r="405" spans="4:14" ht="14.45" customHeight="1">
      <c r="D405" s="14">
        <v>404</v>
      </c>
      <c r="E405" s="99">
        <v>1692.7600000000002</v>
      </c>
      <c r="F405" s="9"/>
      <c r="G405" s="77"/>
      <c r="H405" s="77"/>
      <c r="I405" s="77"/>
      <c r="J405" s="77"/>
      <c r="K405" s="88"/>
      <c r="L405" s="15">
        <v>403</v>
      </c>
      <c r="M405" s="89" t="s">
        <v>53</v>
      </c>
      <c r="N405" s="11"/>
    </row>
    <row r="406" spans="4:14" ht="14.45" customHeight="1">
      <c r="D406" s="14">
        <v>405</v>
      </c>
      <c r="E406" s="99">
        <v>1696.95</v>
      </c>
      <c r="F406" s="9"/>
      <c r="G406" s="77"/>
      <c r="H406" s="77"/>
      <c r="I406" s="77"/>
      <c r="J406" s="77"/>
      <c r="K406" s="88"/>
      <c r="L406" s="15">
        <v>404</v>
      </c>
      <c r="M406" s="89" t="s">
        <v>53</v>
      </c>
      <c r="N406" s="11"/>
    </row>
    <row r="407" spans="4:14" ht="14.45" customHeight="1">
      <c r="D407" s="14">
        <v>406</v>
      </c>
      <c r="E407" s="99">
        <v>1701.14</v>
      </c>
      <c r="F407" s="9"/>
      <c r="G407" s="77"/>
      <c r="H407" s="77"/>
      <c r="I407" s="77"/>
      <c r="J407" s="77"/>
      <c r="K407" s="88"/>
      <c r="L407" s="15">
        <v>405</v>
      </c>
      <c r="M407" s="89" t="s">
        <v>53</v>
      </c>
      <c r="N407" s="11"/>
    </row>
    <row r="408" spans="4:14" ht="14.45" customHeight="1">
      <c r="D408" s="14">
        <v>407</v>
      </c>
      <c r="E408" s="99">
        <v>1705.3300000000002</v>
      </c>
      <c r="F408" s="9"/>
      <c r="G408" s="77"/>
      <c r="H408" s="77"/>
      <c r="I408" s="77"/>
      <c r="J408" s="77"/>
      <c r="K408" s="88"/>
      <c r="L408" s="15">
        <v>406</v>
      </c>
      <c r="M408" s="89" t="s">
        <v>53</v>
      </c>
      <c r="N408" s="11"/>
    </row>
    <row r="409" spans="4:14" ht="14.45" customHeight="1">
      <c r="D409" s="14">
        <v>408</v>
      </c>
      <c r="E409" s="99">
        <v>1709.5200000000002</v>
      </c>
      <c r="F409" s="9"/>
      <c r="G409" s="77"/>
      <c r="H409" s="77"/>
      <c r="I409" s="77"/>
      <c r="J409" s="77"/>
      <c r="K409" s="88"/>
      <c r="L409" s="15">
        <v>407</v>
      </c>
      <c r="M409" s="89" t="s">
        <v>53</v>
      </c>
      <c r="N409" s="11"/>
    </row>
    <row r="410" spans="4:14" ht="14.45" customHeight="1">
      <c r="D410" s="14">
        <v>409</v>
      </c>
      <c r="E410" s="99">
        <v>1713.7100000000003</v>
      </c>
      <c r="F410" s="9"/>
      <c r="G410" s="77"/>
      <c r="H410" s="77"/>
      <c r="I410" s="77"/>
      <c r="J410" s="77"/>
      <c r="K410" s="88"/>
      <c r="L410" s="15">
        <v>408</v>
      </c>
      <c r="M410" s="89" t="s">
        <v>53</v>
      </c>
      <c r="N410" s="11"/>
    </row>
    <row r="411" spans="4:14" ht="14.45" customHeight="1">
      <c r="D411" s="14">
        <v>410</v>
      </c>
      <c r="E411" s="99">
        <v>1717.9</v>
      </c>
      <c r="F411" s="9"/>
      <c r="G411" s="77"/>
      <c r="H411" s="77"/>
      <c r="I411" s="77"/>
      <c r="J411" s="77"/>
      <c r="K411" s="88"/>
      <c r="L411" s="15">
        <v>409</v>
      </c>
      <c r="M411" s="89" t="s">
        <v>53</v>
      </c>
      <c r="N411" s="11"/>
    </row>
    <row r="412" spans="4:14" ht="14.45" customHeight="1">
      <c r="D412" s="14">
        <v>411</v>
      </c>
      <c r="E412" s="99">
        <v>1722.0900000000001</v>
      </c>
      <c r="F412" s="9"/>
      <c r="G412" s="77"/>
      <c r="H412" s="77"/>
      <c r="I412" s="77"/>
      <c r="J412" s="77"/>
      <c r="K412" s="88"/>
      <c r="L412" s="15">
        <v>410</v>
      </c>
      <c r="M412" s="89" t="s">
        <v>53</v>
      </c>
      <c r="N412" s="11"/>
    </row>
    <row r="413" spans="4:14" ht="14.45" customHeight="1">
      <c r="D413" s="14">
        <v>412</v>
      </c>
      <c r="E413" s="99">
        <v>1726.2800000000002</v>
      </c>
      <c r="F413" s="9"/>
      <c r="G413" s="77"/>
      <c r="H413" s="77"/>
      <c r="I413" s="77"/>
      <c r="J413" s="77"/>
      <c r="K413" s="88"/>
      <c r="L413" s="15">
        <v>411</v>
      </c>
      <c r="M413" s="89" t="s">
        <v>53</v>
      </c>
      <c r="N413" s="11"/>
    </row>
    <row r="414" spans="4:14" ht="14.45" customHeight="1">
      <c r="D414" s="14">
        <v>413</v>
      </c>
      <c r="E414" s="99">
        <v>1730.4700000000003</v>
      </c>
      <c r="F414" s="9"/>
      <c r="G414" s="77"/>
      <c r="H414" s="77"/>
      <c r="I414" s="77"/>
      <c r="J414" s="77"/>
      <c r="K414" s="88"/>
      <c r="L414" s="15">
        <v>412</v>
      </c>
      <c r="M414" s="89" t="s">
        <v>53</v>
      </c>
      <c r="N414" s="11"/>
    </row>
    <row r="415" spans="4:14" ht="14.45" customHeight="1">
      <c r="D415" s="14">
        <v>414</v>
      </c>
      <c r="E415" s="99">
        <v>1734.66</v>
      </c>
      <c r="F415" s="9"/>
      <c r="G415" s="77"/>
      <c r="H415" s="77"/>
      <c r="I415" s="77"/>
      <c r="J415" s="77"/>
      <c r="K415" s="88"/>
      <c r="L415" s="15">
        <v>413</v>
      </c>
      <c r="M415" s="89" t="s">
        <v>53</v>
      </c>
      <c r="N415" s="11"/>
    </row>
    <row r="416" spans="4:14" ht="14.45" customHeight="1">
      <c r="D416" s="14">
        <v>415</v>
      </c>
      <c r="E416" s="99">
        <v>1738.8500000000001</v>
      </c>
      <c r="F416" s="9"/>
      <c r="G416" s="77"/>
      <c r="H416" s="77"/>
      <c r="I416" s="77"/>
      <c r="J416" s="77"/>
      <c r="K416" s="88"/>
      <c r="L416" s="15">
        <v>414</v>
      </c>
      <c r="M416" s="89" t="s">
        <v>53</v>
      </c>
      <c r="N416" s="11"/>
    </row>
    <row r="417" spans="4:13" ht="14.45" customHeight="1">
      <c r="D417" s="14">
        <v>416</v>
      </c>
      <c r="E417" s="99">
        <v>1743.0400000000002</v>
      </c>
      <c r="F417" s="9"/>
      <c r="G417" s="77"/>
      <c r="H417" s="77"/>
      <c r="I417" s="77"/>
      <c r="J417" s="77"/>
      <c r="K417" s="88"/>
      <c r="L417" s="15">
        <v>415</v>
      </c>
      <c r="M417" s="89" t="s">
        <v>53</v>
      </c>
    </row>
    <row r="418" spans="4:13" ht="14.45" customHeight="1">
      <c r="D418" s="14">
        <v>417</v>
      </c>
      <c r="E418" s="99">
        <v>1747.2300000000002</v>
      </c>
      <c r="F418" s="9"/>
      <c r="G418" s="77"/>
      <c r="H418" s="77"/>
      <c r="I418" s="77"/>
      <c r="J418" s="77"/>
      <c r="K418" s="88"/>
      <c r="L418" s="15">
        <v>416</v>
      </c>
      <c r="M418" s="89" t="s">
        <v>53</v>
      </c>
    </row>
    <row r="419" spans="4:13" ht="14.45" customHeight="1">
      <c r="D419" s="14">
        <v>418</v>
      </c>
      <c r="E419" s="99">
        <v>1751.42</v>
      </c>
      <c r="F419" s="9"/>
      <c r="G419" s="77"/>
      <c r="H419" s="77"/>
      <c r="I419" s="77"/>
      <c r="J419" s="77"/>
      <c r="K419" s="88"/>
      <c r="L419" s="15">
        <v>417</v>
      </c>
      <c r="M419" s="89" t="s">
        <v>53</v>
      </c>
    </row>
    <row r="420" spans="4:13" ht="14.45" customHeight="1">
      <c r="D420" s="14">
        <v>419</v>
      </c>
      <c r="E420" s="99">
        <v>1755.6100000000001</v>
      </c>
      <c r="F420" s="9"/>
      <c r="G420" s="77"/>
      <c r="H420" s="77"/>
      <c r="I420" s="77"/>
      <c r="J420" s="77"/>
      <c r="K420" s="88"/>
      <c r="L420" s="15">
        <v>418</v>
      </c>
      <c r="M420" s="89" t="s">
        <v>53</v>
      </c>
    </row>
    <row r="421" spans="4:13" ht="14.45" customHeight="1">
      <c r="D421" s="14">
        <v>420</v>
      </c>
      <c r="E421" s="99">
        <v>1759.8000000000002</v>
      </c>
      <c r="F421" s="9"/>
      <c r="G421" s="77"/>
      <c r="H421" s="77"/>
      <c r="I421" s="77"/>
      <c r="J421" s="77"/>
      <c r="K421" s="88"/>
      <c r="L421" s="15">
        <v>419</v>
      </c>
      <c r="M421" s="89" t="s">
        <v>53</v>
      </c>
    </row>
    <row r="422" spans="4:13" ht="14.45" customHeight="1">
      <c r="D422" s="14">
        <v>421</v>
      </c>
      <c r="E422" s="99">
        <v>1763.9900000000002</v>
      </c>
      <c r="F422" s="9"/>
      <c r="G422" s="77"/>
      <c r="H422" s="77"/>
      <c r="I422" s="77"/>
      <c r="J422" s="77"/>
      <c r="K422" s="88"/>
    </row>
    <row r="423" spans="4:13" ht="14.45" customHeight="1">
      <c r="D423" s="14">
        <v>422</v>
      </c>
      <c r="E423" s="99">
        <v>1768.18</v>
      </c>
      <c r="F423" s="9"/>
      <c r="G423" s="77"/>
      <c r="H423" s="77"/>
      <c r="I423" s="77"/>
      <c r="J423" s="77"/>
      <c r="K423" s="88"/>
    </row>
    <row r="424" spans="4:13" ht="14.45" customHeight="1">
      <c r="D424" s="14">
        <v>423</v>
      </c>
      <c r="E424" s="99">
        <v>1772.3700000000001</v>
      </c>
      <c r="F424" s="9"/>
      <c r="G424" s="77"/>
      <c r="H424" s="77"/>
      <c r="I424" s="77"/>
      <c r="J424" s="77"/>
      <c r="K424" s="88"/>
    </row>
    <row r="425" spans="4:13" ht="14.45" customHeight="1">
      <c r="D425" s="14">
        <v>424</v>
      </c>
      <c r="E425" s="99">
        <v>1776.5600000000002</v>
      </c>
      <c r="F425" s="9"/>
      <c r="G425" s="77"/>
      <c r="H425" s="77"/>
      <c r="I425" s="77"/>
      <c r="J425" s="77"/>
      <c r="K425" s="88"/>
    </row>
    <row r="426" spans="4:13" ht="14.45" customHeight="1">
      <c r="D426" s="14">
        <v>425</v>
      </c>
      <c r="E426" s="99">
        <v>1780.7500000000002</v>
      </c>
      <c r="F426" s="9"/>
      <c r="G426" s="77"/>
      <c r="H426" s="77"/>
      <c r="I426" s="77"/>
      <c r="J426" s="77"/>
      <c r="K426" s="88"/>
    </row>
    <row r="427" spans="4:13" ht="14.45" customHeight="1">
      <c r="D427" s="14">
        <v>426</v>
      </c>
      <c r="E427" s="99">
        <v>1784.94</v>
      </c>
      <c r="F427" s="9"/>
      <c r="G427" s="77"/>
      <c r="H427" s="77"/>
      <c r="I427" s="77"/>
      <c r="J427" s="77"/>
      <c r="K427" s="88"/>
    </row>
    <row r="428" spans="4:13" ht="14.45" customHeight="1">
      <c r="D428" s="14">
        <v>427</v>
      </c>
      <c r="E428" s="99">
        <v>1789.13</v>
      </c>
      <c r="F428" s="9"/>
      <c r="G428" s="77"/>
      <c r="H428" s="77"/>
      <c r="I428" s="77"/>
      <c r="J428" s="77"/>
      <c r="K428" s="88"/>
    </row>
    <row r="429" spans="4:13" ht="14.45" customHeight="1">
      <c r="D429" s="14">
        <v>428</v>
      </c>
      <c r="E429" s="99">
        <v>1793.3200000000002</v>
      </c>
      <c r="F429" s="9"/>
      <c r="G429" s="77"/>
      <c r="H429" s="77"/>
      <c r="I429" s="77"/>
      <c r="J429" s="77"/>
      <c r="K429" s="88"/>
    </row>
    <row r="430" spans="4:13" ht="14.45" customHeight="1">
      <c r="D430" s="14">
        <v>429</v>
      </c>
      <c r="E430" s="99">
        <v>1797.5100000000002</v>
      </c>
      <c r="F430" s="9"/>
      <c r="G430" s="77"/>
      <c r="H430" s="77"/>
      <c r="I430" s="77"/>
      <c r="J430" s="77"/>
      <c r="K430" s="88"/>
    </row>
    <row r="431" spans="4:13" ht="14.45" customHeight="1">
      <c r="D431" s="14">
        <v>430</v>
      </c>
      <c r="E431" s="99">
        <v>1801.7000000000003</v>
      </c>
      <c r="F431" s="9"/>
      <c r="G431" s="77"/>
      <c r="H431" s="77"/>
      <c r="I431" s="77"/>
      <c r="J431" s="77"/>
      <c r="K431" s="88"/>
    </row>
    <row r="432" spans="4:13" ht="14.45" customHeight="1">
      <c r="D432" s="14">
        <v>431</v>
      </c>
      <c r="E432" s="99">
        <v>1805.89</v>
      </c>
      <c r="F432" s="9"/>
      <c r="G432" s="77"/>
      <c r="H432" s="77"/>
      <c r="I432" s="77"/>
      <c r="J432" s="77"/>
      <c r="K432" s="88"/>
    </row>
    <row r="433" spans="4:11" ht="14.45" customHeight="1">
      <c r="D433" s="14">
        <v>432</v>
      </c>
      <c r="E433" s="99">
        <v>1810.0800000000002</v>
      </c>
      <c r="F433" s="9"/>
      <c r="G433" s="77"/>
      <c r="H433" s="77"/>
      <c r="I433" s="77"/>
      <c r="J433" s="77"/>
      <c r="K433" s="88"/>
    </row>
    <row r="434" spans="4:11" ht="14.45" customHeight="1">
      <c r="D434" s="14">
        <v>433</v>
      </c>
      <c r="E434" s="99">
        <v>1814.2700000000002</v>
      </c>
      <c r="F434" s="9"/>
      <c r="G434" s="77"/>
      <c r="H434" s="77"/>
      <c r="I434" s="77"/>
      <c r="J434" s="77"/>
      <c r="K434" s="88"/>
    </row>
    <row r="435" spans="4:11" ht="14.45" customHeight="1">
      <c r="D435" s="14">
        <v>434</v>
      </c>
      <c r="E435" s="99">
        <v>1818.4600000000003</v>
      </c>
      <c r="F435" s="9"/>
      <c r="G435" s="77"/>
      <c r="H435" s="77"/>
      <c r="I435" s="77"/>
      <c r="J435" s="77"/>
      <c r="K435" s="88"/>
    </row>
    <row r="436" spans="4:11" ht="14.45" customHeight="1">
      <c r="D436" s="14">
        <v>435</v>
      </c>
      <c r="E436" s="99">
        <v>1822.65</v>
      </c>
      <c r="F436" s="9"/>
      <c r="G436" s="77"/>
      <c r="H436" s="77"/>
      <c r="I436" s="77"/>
      <c r="J436" s="77"/>
      <c r="K436" s="88"/>
    </row>
    <row r="437" spans="4:11" ht="14.45" customHeight="1">
      <c r="D437" s="14">
        <v>436</v>
      </c>
      <c r="E437" s="99">
        <v>1826.8400000000001</v>
      </c>
      <c r="F437" s="9"/>
      <c r="G437" s="77"/>
      <c r="H437" s="77"/>
      <c r="I437" s="77"/>
      <c r="J437" s="77"/>
      <c r="K437" s="88"/>
    </row>
    <row r="438" spans="4:11" ht="14.45" customHeight="1">
      <c r="D438" s="14">
        <v>437</v>
      </c>
      <c r="E438" s="99">
        <v>1831.0300000000002</v>
      </c>
      <c r="F438" s="9"/>
      <c r="G438" s="77"/>
      <c r="H438" s="77"/>
      <c r="I438" s="77"/>
      <c r="J438" s="77"/>
      <c r="K438" s="88"/>
    </row>
    <row r="439" spans="4:11" ht="14.45" customHeight="1">
      <c r="D439" s="14">
        <v>438</v>
      </c>
      <c r="E439" s="99">
        <v>1835.2200000000003</v>
      </c>
      <c r="F439" s="9"/>
      <c r="G439" s="77"/>
      <c r="H439" s="77"/>
      <c r="I439" s="77"/>
      <c r="J439" s="77"/>
      <c r="K439" s="88"/>
    </row>
    <row r="440" spans="4:11" ht="14.45" customHeight="1">
      <c r="D440" s="14">
        <v>439</v>
      </c>
      <c r="E440" s="99">
        <v>1839.41</v>
      </c>
      <c r="F440" s="9"/>
      <c r="G440" s="77"/>
      <c r="H440" s="77"/>
      <c r="I440" s="77"/>
      <c r="J440" s="77"/>
      <c r="K440" s="88"/>
    </row>
    <row r="441" spans="4:11" ht="14.45" customHeight="1">
      <c r="D441" s="14">
        <v>440</v>
      </c>
      <c r="E441" s="99">
        <v>1843.6000000000001</v>
      </c>
      <c r="F441" s="9"/>
      <c r="G441" s="77"/>
      <c r="H441" s="77"/>
      <c r="I441" s="77"/>
      <c r="J441" s="77"/>
      <c r="K441" s="88"/>
    </row>
    <row r="442" spans="4:11" ht="14.45" customHeight="1">
      <c r="D442" s="14">
        <v>441</v>
      </c>
      <c r="E442" s="99">
        <v>1847.7900000000002</v>
      </c>
      <c r="F442" s="9"/>
      <c r="G442" s="77"/>
      <c r="H442" s="77"/>
      <c r="I442" s="77"/>
      <c r="J442" s="77"/>
      <c r="K442" s="88"/>
    </row>
    <row r="443" spans="4:11" ht="14.45" customHeight="1">
      <c r="D443" s="14">
        <v>442</v>
      </c>
      <c r="E443" s="99">
        <v>1851.9800000000002</v>
      </c>
      <c r="F443" s="9"/>
      <c r="G443" s="77"/>
      <c r="H443" s="77"/>
      <c r="I443" s="77"/>
      <c r="J443" s="77"/>
      <c r="K443" s="88"/>
    </row>
    <row r="444" spans="4:11" ht="14.45" customHeight="1">
      <c r="D444" s="14">
        <v>443</v>
      </c>
      <c r="E444" s="99">
        <v>1856.17</v>
      </c>
      <c r="F444" s="9"/>
      <c r="G444" s="77"/>
      <c r="H444" s="77"/>
      <c r="I444" s="77"/>
      <c r="J444" s="77"/>
      <c r="K444" s="88"/>
    </row>
    <row r="445" spans="4:11" ht="14.45" customHeight="1">
      <c r="D445" s="14">
        <v>444</v>
      </c>
      <c r="E445" s="99">
        <v>1860.3600000000001</v>
      </c>
      <c r="F445" s="9"/>
      <c r="G445" s="77"/>
      <c r="H445" s="77"/>
      <c r="I445" s="77"/>
      <c r="J445" s="77"/>
      <c r="K445" s="88"/>
    </row>
    <row r="446" spans="4:11" ht="14.45" customHeight="1">
      <c r="D446" s="14">
        <v>445</v>
      </c>
      <c r="E446" s="99">
        <v>1864.5500000000002</v>
      </c>
      <c r="F446" s="9"/>
      <c r="G446" s="77"/>
      <c r="H446" s="77"/>
      <c r="I446" s="77"/>
      <c r="J446" s="77"/>
      <c r="K446" s="88"/>
    </row>
    <row r="447" spans="4:11" ht="14.45" customHeight="1">
      <c r="D447" s="14">
        <v>446</v>
      </c>
      <c r="E447" s="99">
        <v>1868.7400000000002</v>
      </c>
      <c r="F447" s="9"/>
      <c r="G447" s="77"/>
      <c r="H447" s="77"/>
      <c r="I447" s="77"/>
      <c r="J447" s="77"/>
      <c r="K447" s="88"/>
    </row>
    <row r="448" spans="4:11" ht="14.45" customHeight="1">
      <c r="D448" s="14">
        <v>447</v>
      </c>
      <c r="E448" s="99">
        <v>1872.93</v>
      </c>
      <c r="F448" s="9"/>
      <c r="G448" s="77"/>
      <c r="H448" s="77"/>
      <c r="I448" s="77"/>
      <c r="J448" s="77"/>
      <c r="K448" s="88"/>
    </row>
    <row r="449" spans="4:11" ht="14.45" customHeight="1">
      <c r="D449" s="14">
        <v>448</v>
      </c>
      <c r="E449" s="99">
        <v>1877.1200000000001</v>
      </c>
      <c r="F449" s="9"/>
      <c r="G449" s="77"/>
      <c r="H449" s="77"/>
      <c r="I449" s="77"/>
      <c r="J449" s="77"/>
      <c r="K449" s="88"/>
    </row>
    <row r="450" spans="4:11" ht="14.45" customHeight="1">
      <c r="D450" s="14">
        <v>449</v>
      </c>
      <c r="E450" s="99">
        <v>1881.3100000000002</v>
      </c>
      <c r="F450" s="9"/>
      <c r="G450" s="77"/>
      <c r="H450" s="77"/>
      <c r="I450" s="77"/>
      <c r="J450" s="77"/>
      <c r="K450" s="88"/>
    </row>
    <row r="451" spans="4:11" ht="14.45" customHeight="1">
      <c r="D451" s="14">
        <v>450</v>
      </c>
      <c r="E451" s="99">
        <v>1885.5000000000002</v>
      </c>
      <c r="F451" s="9"/>
      <c r="G451" s="77"/>
      <c r="H451" s="77"/>
      <c r="I451" s="77"/>
      <c r="J451" s="77"/>
      <c r="K451" s="88"/>
    </row>
    <row r="452" spans="4:11" ht="14.45" customHeight="1">
      <c r="D452" s="14">
        <v>451</v>
      </c>
      <c r="E452" s="99">
        <v>1889.6900000000003</v>
      </c>
      <c r="F452" s="9"/>
      <c r="G452" s="77"/>
      <c r="H452" s="77"/>
      <c r="I452" s="77"/>
      <c r="J452" s="77"/>
      <c r="K452" s="88"/>
    </row>
    <row r="453" spans="4:11" ht="14.45" customHeight="1">
      <c r="D453" s="14">
        <v>452</v>
      </c>
      <c r="E453" s="99">
        <v>1893.88</v>
      </c>
      <c r="F453" s="9"/>
      <c r="G453" s="77"/>
      <c r="H453" s="77"/>
      <c r="I453" s="77"/>
      <c r="J453" s="77"/>
      <c r="K453" s="88"/>
    </row>
    <row r="454" spans="4:11" ht="14.45" customHeight="1">
      <c r="D454" s="14">
        <v>453</v>
      </c>
      <c r="E454" s="99">
        <v>1898.0700000000002</v>
      </c>
      <c r="F454" s="9"/>
      <c r="G454" s="77"/>
      <c r="H454" s="77"/>
      <c r="I454" s="77"/>
      <c r="J454" s="77"/>
      <c r="K454" s="88"/>
    </row>
    <row r="455" spans="4:11" ht="14.45" customHeight="1">
      <c r="D455" s="14">
        <v>454</v>
      </c>
      <c r="E455" s="99">
        <v>1902.2600000000002</v>
      </c>
      <c r="F455" s="9"/>
      <c r="G455" s="77"/>
      <c r="H455" s="77"/>
      <c r="I455" s="77"/>
      <c r="J455" s="77"/>
      <c r="K455" s="88"/>
    </row>
    <row r="456" spans="4:11" ht="14.45" customHeight="1">
      <c r="D456" s="14">
        <v>455</v>
      </c>
      <c r="E456" s="99">
        <v>1906.4500000000003</v>
      </c>
      <c r="F456" s="9"/>
      <c r="G456" s="77"/>
      <c r="H456" s="77"/>
      <c r="I456" s="77"/>
      <c r="J456" s="77"/>
      <c r="K456" s="88"/>
    </row>
    <row r="457" spans="4:11" ht="14.45" customHeight="1">
      <c r="D457" s="14">
        <v>456</v>
      </c>
      <c r="E457" s="99">
        <v>1910.64</v>
      </c>
      <c r="F457" s="9"/>
      <c r="G457" s="77"/>
      <c r="H457" s="77"/>
      <c r="I457" s="77"/>
      <c r="J457" s="77"/>
      <c r="K457" s="88"/>
    </row>
    <row r="458" spans="4:11" ht="14.45" customHeight="1">
      <c r="D458" s="14">
        <v>457</v>
      </c>
      <c r="E458" s="99">
        <v>1914.8300000000002</v>
      </c>
      <c r="F458" s="9"/>
      <c r="G458" s="77"/>
      <c r="H458" s="77"/>
      <c r="I458" s="77"/>
      <c r="J458" s="77"/>
      <c r="K458" s="88"/>
    </row>
    <row r="459" spans="4:11" ht="14.45" customHeight="1">
      <c r="D459" s="14">
        <v>458</v>
      </c>
      <c r="E459" s="99">
        <v>1919.0200000000002</v>
      </c>
      <c r="F459" s="9"/>
      <c r="G459" s="77"/>
      <c r="H459" s="77"/>
      <c r="I459" s="77"/>
      <c r="J459" s="77"/>
      <c r="K459" s="88"/>
    </row>
    <row r="460" spans="4:11" ht="14.45" customHeight="1">
      <c r="D460" s="14">
        <v>459</v>
      </c>
      <c r="E460" s="99">
        <v>1923.2100000000003</v>
      </c>
      <c r="F460" s="9"/>
      <c r="G460" s="77"/>
      <c r="H460" s="77"/>
      <c r="I460" s="77"/>
      <c r="J460" s="77"/>
      <c r="K460" s="88"/>
    </row>
    <row r="461" spans="4:11" ht="14.45" customHeight="1">
      <c r="D461" s="14">
        <v>460</v>
      </c>
      <c r="E461" s="99">
        <v>1927.4</v>
      </c>
      <c r="F461" s="9"/>
      <c r="G461" s="77"/>
      <c r="H461" s="77"/>
      <c r="I461" s="77"/>
      <c r="J461" s="77"/>
      <c r="K461" s="88"/>
    </row>
    <row r="462" spans="4:11" ht="14.45" customHeight="1">
      <c r="D462" s="14">
        <v>461</v>
      </c>
      <c r="E462" s="99">
        <v>1931.5900000000001</v>
      </c>
      <c r="F462" s="9"/>
      <c r="G462" s="77"/>
      <c r="H462" s="77"/>
      <c r="I462" s="77"/>
      <c r="J462" s="77"/>
      <c r="K462" s="88"/>
    </row>
    <row r="463" spans="4:11" ht="14.45" customHeight="1">
      <c r="D463" s="14">
        <v>462</v>
      </c>
      <c r="E463" s="99">
        <v>1935.7800000000002</v>
      </c>
      <c r="F463" s="9"/>
      <c r="G463" s="77"/>
      <c r="H463" s="77"/>
      <c r="I463" s="77"/>
      <c r="J463" s="77"/>
      <c r="K463" s="88"/>
    </row>
    <row r="464" spans="4:11" ht="14.45" customHeight="1">
      <c r="D464" s="14">
        <v>463</v>
      </c>
      <c r="E464" s="99">
        <v>1939.9700000000003</v>
      </c>
      <c r="F464" s="9"/>
      <c r="G464" s="77"/>
      <c r="H464" s="77"/>
      <c r="I464" s="77"/>
      <c r="J464" s="77"/>
      <c r="K464" s="88"/>
    </row>
    <row r="465" spans="4:11" ht="14.45" customHeight="1">
      <c r="D465" s="14">
        <v>464</v>
      </c>
      <c r="E465" s="99">
        <v>1944.16</v>
      </c>
      <c r="F465" s="9"/>
      <c r="G465" s="77"/>
      <c r="H465" s="77"/>
      <c r="I465" s="77"/>
      <c r="J465" s="77"/>
      <c r="K465" s="88"/>
    </row>
    <row r="466" spans="4:11" ht="14.45" customHeight="1">
      <c r="D466" s="14">
        <v>465</v>
      </c>
      <c r="E466" s="99">
        <v>1948.3500000000001</v>
      </c>
      <c r="F466" s="9"/>
      <c r="G466" s="77"/>
      <c r="H466" s="77"/>
      <c r="I466" s="77"/>
      <c r="J466" s="77"/>
      <c r="K466" s="88"/>
    </row>
    <row r="467" spans="4:11" ht="14.45" customHeight="1">
      <c r="D467" s="14">
        <v>466</v>
      </c>
      <c r="E467" s="99">
        <v>1952.5400000000002</v>
      </c>
      <c r="F467" s="9"/>
      <c r="G467" s="77"/>
      <c r="H467" s="77"/>
      <c r="I467" s="77"/>
      <c r="J467" s="77"/>
      <c r="K467" s="88"/>
    </row>
    <row r="468" spans="4:11" ht="14.45" customHeight="1">
      <c r="D468" s="14">
        <v>467</v>
      </c>
      <c r="E468" s="99">
        <v>1956.7300000000002</v>
      </c>
      <c r="F468" s="9"/>
      <c r="G468" s="77"/>
      <c r="H468" s="77"/>
      <c r="I468" s="77"/>
      <c r="J468" s="77"/>
      <c r="K468" s="88"/>
    </row>
    <row r="469" spans="4:11" ht="14.45" customHeight="1">
      <c r="D469" s="14">
        <v>468</v>
      </c>
      <c r="E469" s="99">
        <v>1960.92</v>
      </c>
      <c r="F469" s="9"/>
      <c r="G469" s="77"/>
      <c r="H469" s="77"/>
      <c r="I469" s="77"/>
      <c r="J469" s="77"/>
      <c r="K469" s="88"/>
    </row>
    <row r="470" spans="4:11" ht="14.45" customHeight="1">
      <c r="D470" s="14">
        <v>469</v>
      </c>
      <c r="E470" s="99">
        <v>1965.1100000000001</v>
      </c>
      <c r="F470" s="9"/>
      <c r="G470" s="77"/>
      <c r="H470" s="77"/>
      <c r="I470" s="77"/>
      <c r="J470" s="77"/>
      <c r="K470" s="88"/>
    </row>
    <row r="471" spans="4:11" ht="14.45" customHeight="1">
      <c r="D471" s="14">
        <v>470</v>
      </c>
      <c r="E471" s="99">
        <v>1969.3000000000002</v>
      </c>
      <c r="F471" s="9"/>
      <c r="G471" s="77"/>
      <c r="H471" s="77"/>
      <c r="I471" s="77"/>
      <c r="J471" s="77"/>
      <c r="K471" s="88"/>
    </row>
    <row r="472" spans="4:11" ht="14.45" customHeight="1">
      <c r="D472" s="14">
        <v>471</v>
      </c>
      <c r="E472" s="99">
        <v>1973.4900000000002</v>
      </c>
      <c r="F472" s="9"/>
      <c r="G472" s="77"/>
      <c r="H472" s="77"/>
      <c r="I472" s="77"/>
      <c r="J472" s="77"/>
      <c r="K472" s="88"/>
    </row>
    <row r="473" spans="4:11" ht="14.45" customHeight="1">
      <c r="D473" s="14">
        <v>472</v>
      </c>
      <c r="E473" s="99">
        <v>1977.6800000000003</v>
      </c>
      <c r="F473" s="9"/>
      <c r="G473" s="77"/>
      <c r="H473" s="77"/>
      <c r="I473" s="77"/>
      <c r="J473" s="77"/>
      <c r="K473" s="88"/>
    </row>
    <row r="474" spans="4:11" ht="14.45" customHeight="1">
      <c r="D474" s="14">
        <v>473</v>
      </c>
      <c r="E474" s="99">
        <v>1981.8700000000001</v>
      </c>
      <c r="F474" s="9"/>
      <c r="G474" s="77"/>
      <c r="H474" s="77"/>
      <c r="I474" s="77"/>
      <c r="J474" s="77"/>
      <c r="K474" s="88"/>
    </row>
    <row r="475" spans="4:11" ht="14.45" customHeight="1">
      <c r="D475" s="14">
        <v>474</v>
      </c>
      <c r="E475" s="99">
        <v>1986.0600000000002</v>
      </c>
      <c r="F475" s="9"/>
      <c r="G475" s="77"/>
      <c r="H475" s="77"/>
      <c r="I475" s="77"/>
      <c r="J475" s="77"/>
      <c r="K475" s="88"/>
    </row>
    <row r="476" spans="4:11" ht="14.45" customHeight="1">
      <c r="D476" s="14">
        <v>475</v>
      </c>
      <c r="E476" s="99">
        <v>1990.2500000000002</v>
      </c>
      <c r="F476" s="9"/>
      <c r="G476" s="77"/>
      <c r="H476" s="77"/>
      <c r="I476" s="77"/>
      <c r="J476" s="77"/>
      <c r="K476" s="88"/>
    </row>
    <row r="477" spans="4:11" ht="14.45" customHeight="1">
      <c r="D477" s="14">
        <v>476</v>
      </c>
      <c r="E477" s="99">
        <v>1994.4400000000003</v>
      </c>
      <c r="F477" s="9"/>
      <c r="G477" s="77"/>
      <c r="H477" s="77"/>
      <c r="I477" s="77"/>
      <c r="J477" s="77"/>
      <c r="K477" s="88"/>
    </row>
    <row r="478" spans="4:11" ht="14.45" customHeight="1">
      <c r="D478" s="14">
        <v>477</v>
      </c>
      <c r="E478" s="99">
        <v>1998.63</v>
      </c>
      <c r="F478" s="9"/>
      <c r="G478" s="77"/>
      <c r="H478" s="77"/>
      <c r="I478" s="77"/>
      <c r="J478" s="77"/>
      <c r="K478" s="88"/>
    </row>
    <row r="479" spans="4:11" ht="14.45" customHeight="1">
      <c r="D479" s="14">
        <v>478</v>
      </c>
      <c r="E479" s="99">
        <v>2002.8200000000002</v>
      </c>
      <c r="F479" s="9"/>
      <c r="G479" s="77"/>
      <c r="H479" s="77"/>
      <c r="I479" s="77"/>
      <c r="J479" s="77"/>
      <c r="K479" s="88"/>
    </row>
    <row r="480" spans="4:11" ht="14.45" customHeight="1">
      <c r="D480" s="14">
        <v>479</v>
      </c>
      <c r="E480" s="99">
        <v>2007.0100000000002</v>
      </c>
      <c r="F480" s="9"/>
      <c r="G480" s="77"/>
      <c r="H480" s="77"/>
      <c r="I480" s="77"/>
      <c r="J480" s="77"/>
      <c r="K480" s="88"/>
    </row>
    <row r="481" spans="4:11" ht="14.45" customHeight="1">
      <c r="D481" s="14">
        <v>480</v>
      </c>
      <c r="E481" s="99">
        <v>2011.2000000000003</v>
      </c>
      <c r="F481" s="9"/>
      <c r="G481" s="77"/>
      <c r="H481" s="77"/>
      <c r="I481" s="77"/>
      <c r="J481" s="77"/>
      <c r="K481" s="88"/>
    </row>
    <row r="482" spans="4:11" ht="14.45" customHeight="1">
      <c r="D482" s="14">
        <v>481</v>
      </c>
      <c r="E482" s="99">
        <v>2015.39</v>
      </c>
      <c r="F482" s="9"/>
      <c r="G482" s="77"/>
      <c r="H482" s="77"/>
      <c r="I482" s="77"/>
      <c r="J482" s="77"/>
      <c r="K482" s="88"/>
    </row>
    <row r="483" spans="4:11" ht="14.45" customHeight="1">
      <c r="D483" s="14">
        <v>482</v>
      </c>
      <c r="E483" s="99">
        <v>2019.5800000000002</v>
      </c>
      <c r="F483" s="9"/>
      <c r="G483" s="77"/>
      <c r="H483" s="77"/>
      <c r="I483" s="77"/>
      <c r="J483" s="77"/>
      <c r="K483" s="88"/>
    </row>
    <row r="484" spans="4:11" ht="14.45" customHeight="1">
      <c r="D484" s="14">
        <v>483</v>
      </c>
      <c r="E484" s="99">
        <v>2023.7700000000002</v>
      </c>
      <c r="F484" s="9"/>
      <c r="G484" s="77"/>
      <c r="H484" s="77"/>
      <c r="I484" s="77"/>
      <c r="J484" s="77"/>
      <c r="K484" s="88"/>
    </row>
    <row r="485" spans="4:11" ht="14.45" customHeight="1">
      <c r="D485" s="14">
        <v>484</v>
      </c>
      <c r="E485" s="99">
        <v>2027.9600000000003</v>
      </c>
      <c r="F485" s="9"/>
      <c r="G485" s="77"/>
      <c r="H485" s="77"/>
      <c r="I485" s="77"/>
      <c r="J485" s="77"/>
      <c r="K485" s="88"/>
    </row>
    <row r="486" spans="4:11" ht="14.45" customHeight="1">
      <c r="D486" s="14">
        <v>485</v>
      </c>
      <c r="E486" s="99">
        <v>2032.15</v>
      </c>
      <c r="F486" s="9"/>
      <c r="G486" s="77"/>
      <c r="H486" s="77"/>
      <c r="I486" s="77"/>
      <c r="J486" s="77"/>
      <c r="K486" s="88"/>
    </row>
    <row r="487" spans="4:11" ht="14.45" customHeight="1">
      <c r="D487" s="14">
        <v>486</v>
      </c>
      <c r="E487" s="99">
        <v>2036.3400000000001</v>
      </c>
      <c r="F487" s="9"/>
      <c r="G487" s="77"/>
      <c r="H487" s="77"/>
      <c r="I487" s="77"/>
      <c r="J487" s="77"/>
      <c r="K487" s="88"/>
    </row>
    <row r="488" spans="4:11" ht="14.45" customHeight="1">
      <c r="D488" s="14">
        <v>487</v>
      </c>
      <c r="E488" s="99">
        <v>2040.5300000000002</v>
      </c>
      <c r="F488" s="9"/>
      <c r="G488" s="77"/>
      <c r="H488" s="77"/>
      <c r="I488" s="77"/>
      <c r="J488" s="77"/>
      <c r="K488" s="88"/>
    </row>
    <row r="489" spans="4:11" ht="14.45" customHeight="1">
      <c r="D489" s="14">
        <v>488</v>
      </c>
      <c r="E489" s="99">
        <v>2044.7200000000003</v>
      </c>
      <c r="F489" s="9"/>
      <c r="G489" s="77"/>
      <c r="H489" s="77"/>
      <c r="I489" s="77"/>
      <c r="J489" s="77"/>
      <c r="K489" s="88"/>
    </row>
    <row r="490" spans="4:11" ht="14.45" customHeight="1">
      <c r="D490" s="14">
        <v>489</v>
      </c>
      <c r="E490" s="99">
        <v>2048.9100000000003</v>
      </c>
      <c r="F490" s="9"/>
      <c r="G490" s="77"/>
      <c r="H490" s="77"/>
      <c r="I490" s="77"/>
      <c r="J490" s="77"/>
      <c r="K490" s="88"/>
    </row>
    <row r="491" spans="4:11" ht="14.45" customHeight="1">
      <c r="D491" s="14">
        <v>490</v>
      </c>
      <c r="E491" s="99">
        <v>2053.1000000000004</v>
      </c>
      <c r="F491" s="9"/>
      <c r="G491" s="77"/>
      <c r="H491" s="77"/>
      <c r="I491" s="77"/>
      <c r="J491" s="77"/>
      <c r="K491" s="88"/>
    </row>
    <row r="492" spans="4:11" ht="14.45" customHeight="1">
      <c r="D492" s="14">
        <v>491</v>
      </c>
      <c r="E492" s="99">
        <v>2057.2900000000004</v>
      </c>
      <c r="F492" s="9"/>
      <c r="G492" s="77"/>
      <c r="H492" s="77"/>
      <c r="I492" s="77"/>
      <c r="J492" s="77"/>
      <c r="K492" s="88"/>
    </row>
    <row r="493" spans="4:11" ht="14.45" customHeight="1">
      <c r="D493" s="14">
        <v>492</v>
      </c>
      <c r="E493" s="99">
        <v>2061.48</v>
      </c>
      <c r="F493" s="9"/>
      <c r="G493" s="77"/>
      <c r="H493" s="77"/>
      <c r="I493" s="77"/>
      <c r="J493" s="77"/>
      <c r="K493" s="88"/>
    </row>
    <row r="494" spans="4:11" ht="14.45" customHeight="1">
      <c r="D494" s="14">
        <v>493</v>
      </c>
      <c r="E494" s="99">
        <v>2065.67</v>
      </c>
      <c r="F494" s="9"/>
      <c r="G494" s="77"/>
      <c r="H494" s="77"/>
      <c r="I494" s="77"/>
      <c r="J494" s="77"/>
      <c r="K494" s="88"/>
    </row>
    <row r="495" spans="4:11" ht="14.45" customHeight="1">
      <c r="D495" s="14">
        <v>494</v>
      </c>
      <c r="E495" s="99">
        <v>2069.86</v>
      </c>
      <c r="F495" s="9"/>
      <c r="G495" s="77"/>
      <c r="H495" s="77"/>
      <c r="I495" s="77"/>
      <c r="J495" s="77"/>
      <c r="K495" s="88"/>
    </row>
    <row r="496" spans="4:11" ht="14.45" customHeight="1">
      <c r="D496" s="14">
        <v>495</v>
      </c>
      <c r="E496" s="99">
        <v>2074.0500000000002</v>
      </c>
      <c r="F496" s="9"/>
      <c r="G496" s="77"/>
      <c r="H496" s="77"/>
      <c r="I496" s="77"/>
      <c r="J496" s="77"/>
      <c r="K496" s="88"/>
    </row>
    <row r="497" spans="4:11" ht="14.45" customHeight="1">
      <c r="D497" s="14">
        <v>496</v>
      </c>
      <c r="E497" s="99">
        <v>2078.2400000000002</v>
      </c>
      <c r="F497" s="9"/>
      <c r="G497" s="77"/>
      <c r="H497" s="77"/>
      <c r="I497" s="77"/>
      <c r="J497" s="77"/>
      <c r="K497" s="88"/>
    </row>
    <row r="498" spans="4:11" ht="14.45" customHeight="1">
      <c r="D498" s="14">
        <v>497</v>
      </c>
      <c r="E498" s="99">
        <v>2082.4300000000003</v>
      </c>
      <c r="F498" s="9"/>
      <c r="G498" s="77"/>
      <c r="H498" s="77"/>
      <c r="I498" s="77"/>
      <c r="J498" s="77"/>
      <c r="K498" s="88"/>
    </row>
    <row r="499" spans="4:11" ht="14.45" customHeight="1">
      <c r="D499" s="14">
        <v>498</v>
      </c>
      <c r="E499" s="99">
        <v>2086.6200000000003</v>
      </c>
      <c r="F499" s="9"/>
      <c r="G499" s="77"/>
      <c r="H499" s="77"/>
      <c r="I499" s="77"/>
      <c r="J499" s="77"/>
      <c r="K499" s="88"/>
    </row>
    <row r="500" spans="4:11" ht="14.45" customHeight="1">
      <c r="D500" s="14">
        <v>499</v>
      </c>
      <c r="E500" s="99">
        <v>2090.8100000000004</v>
      </c>
      <c r="F500" s="9"/>
      <c r="G500" s="77"/>
      <c r="H500" s="77"/>
      <c r="I500" s="77"/>
      <c r="J500" s="77"/>
      <c r="K500" s="88"/>
    </row>
    <row r="501" spans="4:11" ht="14.45" customHeight="1">
      <c r="D501" s="14">
        <v>500</v>
      </c>
      <c r="E501" s="99">
        <v>2095</v>
      </c>
      <c r="F501" s="9"/>
      <c r="G501" s="9"/>
      <c r="H501" s="9"/>
      <c r="I501" s="9"/>
      <c r="J501" s="9"/>
      <c r="K501" s="88"/>
    </row>
    <row r="502" spans="4:11" ht="14.45" customHeight="1">
      <c r="D502" s="14">
        <v>501</v>
      </c>
      <c r="E502" s="99">
        <v>1998.99</v>
      </c>
      <c r="F502" s="9"/>
      <c r="G502" s="77"/>
      <c r="H502" s="77"/>
      <c r="I502" s="77"/>
      <c r="J502" s="77"/>
      <c r="K502" s="88"/>
    </row>
    <row r="503" spans="4:11" ht="14.45" customHeight="1">
      <c r="D503" s="14">
        <v>502</v>
      </c>
      <c r="E503" s="99">
        <v>2002.98</v>
      </c>
      <c r="F503" s="9"/>
      <c r="G503" s="77"/>
      <c r="H503" s="77"/>
      <c r="I503" s="77"/>
      <c r="J503" s="77"/>
      <c r="K503" s="88"/>
    </row>
    <row r="504" spans="4:11" ht="14.45" customHeight="1">
      <c r="D504" s="14">
        <v>503</v>
      </c>
      <c r="E504" s="99">
        <v>2006.97</v>
      </c>
      <c r="F504" s="9"/>
      <c r="G504" s="77"/>
      <c r="H504" s="77"/>
      <c r="I504" s="77"/>
      <c r="J504" s="77"/>
      <c r="K504" s="88"/>
    </row>
    <row r="505" spans="4:11" ht="14.45" customHeight="1">
      <c r="D505" s="14">
        <v>504</v>
      </c>
      <c r="E505" s="99">
        <v>2010.96</v>
      </c>
      <c r="F505" s="9"/>
      <c r="G505" s="77"/>
      <c r="H505" s="77"/>
      <c r="I505" s="77"/>
      <c r="J505" s="77"/>
      <c r="K505" s="88"/>
    </row>
    <row r="506" spans="4:11" ht="14.45" customHeight="1">
      <c r="D506" s="14">
        <v>505</v>
      </c>
      <c r="E506" s="99">
        <v>2014.95</v>
      </c>
      <c r="F506" s="9"/>
      <c r="G506" s="77"/>
      <c r="H506" s="77"/>
      <c r="I506" s="77"/>
      <c r="J506" s="77"/>
      <c r="K506" s="88"/>
    </row>
    <row r="507" spans="4:11" ht="14.45" customHeight="1">
      <c r="D507" s="14">
        <v>506</v>
      </c>
      <c r="E507" s="99">
        <v>2018.94</v>
      </c>
      <c r="F507" s="9"/>
      <c r="G507" s="77"/>
      <c r="H507" s="77"/>
      <c r="I507" s="77"/>
      <c r="J507" s="77"/>
      <c r="K507" s="88"/>
    </row>
    <row r="508" spans="4:11" ht="14.45" customHeight="1">
      <c r="D508" s="14">
        <v>507</v>
      </c>
      <c r="E508" s="99">
        <v>2022.93</v>
      </c>
      <c r="F508" s="9"/>
      <c r="G508" s="77"/>
      <c r="H508" s="77"/>
      <c r="I508" s="77"/>
      <c r="J508" s="77"/>
      <c r="K508" s="88"/>
    </row>
    <row r="509" spans="4:11" ht="14.45" customHeight="1">
      <c r="D509" s="14">
        <v>508</v>
      </c>
      <c r="E509" s="99">
        <v>2026.92</v>
      </c>
      <c r="F509" s="9"/>
      <c r="G509" s="77"/>
      <c r="H509" s="77"/>
      <c r="I509" s="77"/>
      <c r="J509" s="77"/>
      <c r="K509" s="88"/>
    </row>
    <row r="510" spans="4:11" ht="14.45" customHeight="1">
      <c r="D510" s="14">
        <v>509</v>
      </c>
      <c r="E510" s="99">
        <v>2030.91</v>
      </c>
      <c r="F510" s="9"/>
      <c r="G510" s="77"/>
      <c r="H510" s="77"/>
      <c r="I510" s="77"/>
      <c r="J510" s="77"/>
      <c r="K510" s="88"/>
    </row>
    <row r="511" spans="4:11" ht="14.45" customHeight="1">
      <c r="D511" s="14">
        <v>510</v>
      </c>
      <c r="E511" s="99">
        <v>2034.9</v>
      </c>
      <c r="F511" s="9"/>
      <c r="G511" s="77"/>
      <c r="H511" s="77"/>
      <c r="I511" s="77"/>
      <c r="J511" s="77"/>
      <c r="K511" s="88"/>
    </row>
    <row r="512" spans="4:11" ht="14.45" customHeight="1">
      <c r="D512" s="14">
        <v>511</v>
      </c>
      <c r="E512" s="99">
        <v>2038.89</v>
      </c>
      <c r="F512" s="9"/>
      <c r="G512" s="77"/>
      <c r="H512" s="77"/>
      <c r="I512" s="77"/>
      <c r="J512" s="77"/>
      <c r="K512" s="88"/>
    </row>
    <row r="513" spans="4:11" ht="14.45" customHeight="1">
      <c r="D513" s="14">
        <v>512</v>
      </c>
      <c r="E513" s="99">
        <v>2042.88</v>
      </c>
      <c r="F513" s="9"/>
      <c r="G513" s="77"/>
      <c r="H513" s="77"/>
      <c r="I513" s="77"/>
      <c r="J513" s="77"/>
      <c r="K513" s="88"/>
    </row>
    <row r="514" spans="4:11" ht="14.45" customHeight="1">
      <c r="D514" s="14">
        <v>513</v>
      </c>
      <c r="E514" s="99">
        <v>2046.8700000000001</v>
      </c>
      <c r="F514" s="9"/>
      <c r="G514" s="77"/>
      <c r="H514" s="77"/>
      <c r="I514" s="77"/>
      <c r="J514" s="77"/>
      <c r="K514" s="88"/>
    </row>
    <row r="515" spans="4:11" ht="14.45" customHeight="1">
      <c r="D515" s="14">
        <v>514</v>
      </c>
      <c r="E515" s="99">
        <v>2050.86</v>
      </c>
      <c r="F515" s="9"/>
      <c r="G515" s="77"/>
      <c r="H515" s="77"/>
      <c r="I515" s="77"/>
      <c r="J515" s="77"/>
      <c r="K515" s="88"/>
    </row>
    <row r="516" spans="4:11" ht="14.45" customHeight="1">
      <c r="D516" s="14">
        <v>515</v>
      </c>
      <c r="E516" s="99">
        <v>2054.85</v>
      </c>
      <c r="F516" s="9"/>
      <c r="G516" s="77"/>
      <c r="H516" s="77"/>
      <c r="I516" s="77"/>
      <c r="J516" s="77"/>
      <c r="K516" s="88"/>
    </row>
    <row r="517" spans="4:11" ht="14.45" customHeight="1">
      <c r="D517" s="14">
        <v>516</v>
      </c>
      <c r="E517" s="99">
        <v>2058.84</v>
      </c>
      <c r="F517" s="9"/>
      <c r="G517" s="77"/>
      <c r="H517" s="77"/>
      <c r="I517" s="77"/>
      <c r="J517" s="77"/>
      <c r="K517" s="88"/>
    </row>
    <row r="518" spans="4:11" ht="14.45" customHeight="1">
      <c r="D518" s="14">
        <v>517</v>
      </c>
      <c r="E518" s="99">
        <v>2062.83</v>
      </c>
      <c r="F518" s="9"/>
      <c r="G518" s="77"/>
      <c r="H518" s="77"/>
      <c r="I518" s="77"/>
      <c r="J518" s="77"/>
      <c r="K518" s="88"/>
    </row>
    <row r="519" spans="4:11" ht="14.45" customHeight="1">
      <c r="D519" s="14">
        <v>518</v>
      </c>
      <c r="E519" s="99">
        <v>2066.8200000000002</v>
      </c>
      <c r="F519" s="9"/>
      <c r="G519" s="77"/>
      <c r="H519" s="77"/>
      <c r="I519" s="77"/>
      <c r="J519" s="77"/>
      <c r="K519" s="88"/>
    </row>
    <row r="520" spans="4:11" ht="14.45" customHeight="1">
      <c r="D520" s="14">
        <v>519</v>
      </c>
      <c r="E520" s="99">
        <v>2070.81</v>
      </c>
      <c r="F520" s="9"/>
      <c r="G520" s="77"/>
      <c r="H520" s="77"/>
      <c r="I520" s="77"/>
      <c r="J520" s="77"/>
      <c r="K520" s="88"/>
    </row>
    <row r="521" spans="4:11" ht="14.45" customHeight="1">
      <c r="D521" s="14">
        <v>520</v>
      </c>
      <c r="E521" s="99">
        <v>2074.8000000000002</v>
      </c>
      <c r="F521" s="9"/>
      <c r="G521" s="77"/>
      <c r="H521" s="77"/>
      <c r="I521" s="77"/>
      <c r="J521" s="77"/>
      <c r="K521" s="88"/>
    </row>
    <row r="522" spans="4:11" ht="14.45" customHeight="1">
      <c r="D522" s="14">
        <v>521</v>
      </c>
      <c r="E522" s="99">
        <v>2078.79</v>
      </c>
      <c r="F522" s="9"/>
      <c r="G522" s="77"/>
      <c r="H522" s="77"/>
      <c r="I522" s="77"/>
      <c r="J522" s="77"/>
      <c r="K522" s="88"/>
    </row>
    <row r="523" spans="4:11" ht="14.45" customHeight="1">
      <c r="D523" s="14">
        <v>522</v>
      </c>
      <c r="E523" s="99">
        <v>2082.7800000000002</v>
      </c>
      <c r="F523" s="9"/>
      <c r="G523" s="77"/>
      <c r="H523" s="77"/>
      <c r="I523" s="77"/>
      <c r="J523" s="77"/>
      <c r="K523" s="88"/>
    </row>
    <row r="524" spans="4:11" ht="14.45" customHeight="1">
      <c r="D524" s="14">
        <v>523</v>
      </c>
      <c r="E524" s="99">
        <v>2086.77</v>
      </c>
      <c r="F524" s="9"/>
      <c r="G524" s="77"/>
      <c r="H524" s="77"/>
      <c r="I524" s="77"/>
      <c r="J524" s="77"/>
      <c r="K524" s="88"/>
    </row>
    <row r="525" spans="4:11" ht="14.45" customHeight="1">
      <c r="D525" s="14">
        <v>524</v>
      </c>
      <c r="E525" s="99">
        <v>2090.7600000000002</v>
      </c>
      <c r="F525" s="9"/>
      <c r="G525" s="77"/>
      <c r="H525" s="77"/>
      <c r="I525" s="77"/>
      <c r="J525" s="77"/>
      <c r="K525" s="88"/>
    </row>
    <row r="526" spans="4:11" ht="14.45" customHeight="1">
      <c r="D526" s="14">
        <v>525</v>
      </c>
      <c r="E526" s="99">
        <v>2094.75</v>
      </c>
      <c r="F526" s="9"/>
      <c r="G526" s="77"/>
      <c r="H526" s="77"/>
      <c r="I526" s="77"/>
      <c r="J526" s="77"/>
      <c r="K526" s="88"/>
    </row>
    <row r="527" spans="4:11" ht="14.45" customHeight="1">
      <c r="D527" s="14">
        <v>526</v>
      </c>
      <c r="E527" s="99">
        <v>2098.7400000000002</v>
      </c>
      <c r="F527" s="9"/>
      <c r="G527" s="77"/>
      <c r="H527" s="77"/>
      <c r="I527" s="77"/>
      <c r="J527" s="77"/>
      <c r="K527" s="88"/>
    </row>
    <row r="528" spans="4:11" ht="14.45" customHeight="1">
      <c r="D528" s="14">
        <v>527</v>
      </c>
      <c r="E528" s="99">
        <v>2102.73</v>
      </c>
      <c r="F528" s="9"/>
      <c r="G528" s="77"/>
      <c r="H528" s="77"/>
      <c r="I528" s="77"/>
      <c r="J528" s="77"/>
      <c r="K528" s="88"/>
    </row>
    <row r="529" spans="4:11" ht="14.45" customHeight="1">
      <c r="D529" s="14">
        <v>528</v>
      </c>
      <c r="E529" s="99">
        <v>2106.7200000000003</v>
      </c>
      <c r="F529" s="9"/>
      <c r="G529" s="77"/>
      <c r="H529" s="77"/>
      <c r="I529" s="77"/>
      <c r="J529" s="77"/>
      <c r="K529" s="88"/>
    </row>
    <row r="530" spans="4:11" ht="14.45" customHeight="1">
      <c r="D530" s="14">
        <v>529</v>
      </c>
      <c r="E530" s="99">
        <v>2110.71</v>
      </c>
      <c r="F530" s="9"/>
      <c r="G530" s="77"/>
      <c r="H530" s="77"/>
      <c r="I530" s="77"/>
      <c r="J530" s="77"/>
      <c r="K530" s="88"/>
    </row>
    <row r="531" spans="4:11" ht="14.45" customHeight="1">
      <c r="D531" s="14">
        <v>530</v>
      </c>
      <c r="E531" s="99">
        <v>2114.7000000000003</v>
      </c>
      <c r="F531" s="9"/>
      <c r="G531" s="77"/>
      <c r="H531" s="77"/>
      <c r="I531" s="77"/>
      <c r="J531" s="77"/>
      <c r="K531" s="88"/>
    </row>
    <row r="532" spans="4:11" ht="14.45" customHeight="1">
      <c r="D532" s="14">
        <v>531</v>
      </c>
      <c r="E532" s="99">
        <v>2118.69</v>
      </c>
      <c r="F532" s="9"/>
      <c r="G532" s="77"/>
      <c r="H532" s="77"/>
      <c r="I532" s="77"/>
      <c r="J532" s="77"/>
      <c r="K532" s="88"/>
    </row>
    <row r="533" spans="4:11" ht="14.45" customHeight="1">
      <c r="D533" s="14">
        <v>532</v>
      </c>
      <c r="E533" s="99">
        <v>2122.6800000000003</v>
      </c>
      <c r="F533" s="9"/>
      <c r="G533" s="77"/>
      <c r="H533" s="77"/>
      <c r="I533" s="77"/>
      <c r="J533" s="77"/>
      <c r="K533" s="88"/>
    </row>
    <row r="534" spans="4:11" ht="14.45" customHeight="1">
      <c r="D534" s="14">
        <v>533</v>
      </c>
      <c r="E534" s="99">
        <v>2126.67</v>
      </c>
      <c r="F534" s="9"/>
      <c r="G534" s="77"/>
      <c r="H534" s="77"/>
      <c r="I534" s="77"/>
      <c r="J534" s="77"/>
      <c r="K534" s="88"/>
    </row>
    <row r="535" spans="4:11" ht="14.45" customHeight="1">
      <c r="D535" s="14">
        <v>534</v>
      </c>
      <c r="E535" s="99">
        <v>2130.6600000000003</v>
      </c>
      <c r="F535" s="9"/>
      <c r="G535" s="77"/>
      <c r="H535" s="77"/>
      <c r="I535" s="77"/>
      <c r="J535" s="77"/>
      <c r="K535" s="88"/>
    </row>
    <row r="536" spans="4:11" ht="14.45" customHeight="1">
      <c r="D536" s="14">
        <v>535</v>
      </c>
      <c r="E536" s="99">
        <v>2134.65</v>
      </c>
      <c r="F536" s="9"/>
      <c r="G536" s="77"/>
      <c r="H536" s="77"/>
      <c r="I536" s="77"/>
      <c r="J536" s="77"/>
      <c r="K536" s="88"/>
    </row>
    <row r="537" spans="4:11" ht="14.45" customHeight="1">
      <c r="D537" s="14">
        <v>536</v>
      </c>
      <c r="E537" s="99">
        <v>2138.6400000000003</v>
      </c>
      <c r="F537" s="9"/>
      <c r="G537" s="77"/>
      <c r="H537" s="77"/>
      <c r="I537" s="77"/>
      <c r="J537" s="77"/>
      <c r="K537" s="88"/>
    </row>
    <row r="538" spans="4:11" ht="14.45" customHeight="1">
      <c r="D538" s="14">
        <v>537</v>
      </c>
      <c r="E538" s="99">
        <v>2142.63</v>
      </c>
      <c r="F538" s="9"/>
      <c r="G538" s="77"/>
      <c r="H538" s="77"/>
      <c r="I538" s="77"/>
      <c r="J538" s="77"/>
      <c r="K538" s="88"/>
    </row>
    <row r="539" spans="4:11" ht="14.45" customHeight="1">
      <c r="D539" s="14">
        <v>538</v>
      </c>
      <c r="E539" s="99">
        <v>2146.62</v>
      </c>
      <c r="F539" s="9"/>
      <c r="G539" s="77"/>
      <c r="H539" s="77"/>
      <c r="I539" s="77"/>
      <c r="J539" s="77"/>
      <c r="K539" s="88"/>
    </row>
    <row r="540" spans="4:11" ht="14.45" customHeight="1">
      <c r="D540" s="14">
        <v>539</v>
      </c>
      <c r="E540" s="99">
        <v>2150.61</v>
      </c>
      <c r="F540" s="9"/>
      <c r="G540" s="77"/>
      <c r="H540" s="77"/>
      <c r="I540" s="77"/>
      <c r="J540" s="77"/>
      <c r="K540" s="88"/>
    </row>
    <row r="541" spans="4:11" ht="14.45" customHeight="1">
      <c r="D541" s="14">
        <v>540</v>
      </c>
      <c r="E541" s="99">
        <v>2154.6</v>
      </c>
      <c r="F541" s="9"/>
      <c r="G541" s="77"/>
      <c r="H541" s="77"/>
      <c r="I541" s="77"/>
      <c r="J541" s="77"/>
      <c r="K541" s="88"/>
    </row>
    <row r="542" spans="4:11" ht="14.45" customHeight="1">
      <c r="D542" s="14">
        <v>541</v>
      </c>
      <c r="E542" s="99">
        <v>2158.59</v>
      </c>
      <c r="F542" s="9"/>
      <c r="G542" s="77"/>
      <c r="H542" s="77"/>
      <c r="I542" s="77"/>
      <c r="J542" s="77"/>
      <c r="K542" s="88"/>
    </row>
    <row r="543" spans="4:11" ht="14.45" customHeight="1">
      <c r="D543" s="14">
        <v>542</v>
      </c>
      <c r="E543" s="99">
        <v>2162.58</v>
      </c>
      <c r="F543" s="9"/>
      <c r="G543" s="77"/>
      <c r="H543" s="77"/>
      <c r="I543" s="77"/>
      <c r="J543" s="77"/>
      <c r="K543" s="88"/>
    </row>
    <row r="544" spans="4:11" ht="14.45" customHeight="1">
      <c r="D544" s="14">
        <v>543</v>
      </c>
      <c r="E544" s="99">
        <v>2166.5700000000002</v>
      </c>
      <c r="F544" s="9"/>
      <c r="G544" s="77"/>
      <c r="H544" s="77"/>
      <c r="I544" s="77"/>
      <c r="J544" s="77"/>
      <c r="K544" s="88"/>
    </row>
    <row r="545" spans="4:11" ht="14.45" customHeight="1">
      <c r="D545" s="14">
        <v>544</v>
      </c>
      <c r="E545" s="99">
        <v>2170.56</v>
      </c>
      <c r="F545" s="9"/>
      <c r="G545" s="77"/>
      <c r="H545" s="77"/>
      <c r="I545" s="77"/>
      <c r="J545" s="77"/>
      <c r="K545" s="88"/>
    </row>
    <row r="546" spans="4:11" ht="14.45" customHeight="1">
      <c r="D546" s="14">
        <v>545</v>
      </c>
      <c r="E546" s="99">
        <v>2174.5500000000002</v>
      </c>
      <c r="F546" s="9"/>
      <c r="G546" s="77"/>
      <c r="H546" s="77"/>
      <c r="I546" s="77"/>
      <c r="J546" s="77"/>
      <c r="K546" s="88"/>
    </row>
    <row r="547" spans="4:11" ht="14.45" customHeight="1">
      <c r="D547" s="14">
        <v>546</v>
      </c>
      <c r="E547" s="99">
        <v>2178.54</v>
      </c>
      <c r="F547" s="9"/>
      <c r="G547" s="77"/>
      <c r="H547" s="77"/>
      <c r="I547" s="77"/>
      <c r="J547" s="77"/>
      <c r="K547" s="88"/>
    </row>
    <row r="548" spans="4:11" ht="14.45" customHeight="1">
      <c r="D548" s="14">
        <v>547</v>
      </c>
      <c r="E548" s="99">
        <v>2182.5300000000002</v>
      </c>
      <c r="F548" s="9"/>
      <c r="G548" s="77"/>
      <c r="H548" s="77"/>
      <c r="I548" s="77"/>
      <c r="J548" s="77"/>
      <c r="K548" s="88"/>
    </row>
    <row r="549" spans="4:11" ht="14.45" customHeight="1">
      <c r="D549" s="14">
        <v>548</v>
      </c>
      <c r="E549" s="99">
        <v>2186.52</v>
      </c>
      <c r="F549" s="9"/>
      <c r="G549" s="77"/>
      <c r="H549" s="77"/>
      <c r="I549" s="77"/>
      <c r="J549" s="77"/>
      <c r="K549" s="88"/>
    </row>
    <row r="550" spans="4:11" ht="14.45" customHeight="1">
      <c r="D550" s="14">
        <v>549</v>
      </c>
      <c r="E550" s="99">
        <v>2190.5100000000002</v>
      </c>
      <c r="F550" s="9"/>
      <c r="G550" s="77"/>
      <c r="H550" s="77"/>
      <c r="I550" s="77"/>
      <c r="J550" s="77"/>
      <c r="K550" s="88"/>
    </row>
    <row r="551" spans="4:11" ht="14.45" customHeight="1">
      <c r="D551" s="14">
        <v>550</v>
      </c>
      <c r="E551" s="99">
        <v>2194.5</v>
      </c>
      <c r="F551" s="9"/>
      <c r="G551" s="77"/>
      <c r="H551" s="77"/>
      <c r="I551" s="77"/>
      <c r="J551" s="77"/>
      <c r="K551" s="88"/>
    </row>
    <row r="552" spans="4:11" ht="14.45" customHeight="1">
      <c r="D552" s="14">
        <v>551</v>
      </c>
      <c r="E552" s="99">
        <v>2198.4900000000002</v>
      </c>
      <c r="F552" s="9"/>
      <c r="G552" s="77"/>
      <c r="H552" s="77"/>
      <c r="I552" s="77"/>
      <c r="J552" s="77"/>
      <c r="K552" s="88"/>
    </row>
    <row r="553" spans="4:11" ht="14.45" customHeight="1">
      <c r="D553" s="14">
        <v>552</v>
      </c>
      <c r="E553" s="99">
        <v>2202.48</v>
      </c>
      <c r="F553" s="9"/>
      <c r="G553" s="77"/>
      <c r="H553" s="77"/>
      <c r="I553" s="77"/>
      <c r="J553" s="77"/>
      <c r="K553" s="88"/>
    </row>
    <row r="554" spans="4:11" ht="14.45" customHeight="1">
      <c r="D554" s="14">
        <v>553</v>
      </c>
      <c r="E554" s="99">
        <v>2206.4700000000003</v>
      </c>
      <c r="F554" s="9"/>
      <c r="G554" s="77"/>
      <c r="H554" s="77"/>
      <c r="I554" s="77"/>
      <c r="J554" s="77"/>
      <c r="K554" s="88"/>
    </row>
    <row r="555" spans="4:11" ht="14.45" customHeight="1">
      <c r="D555" s="14">
        <v>554</v>
      </c>
      <c r="E555" s="99">
        <v>2210.46</v>
      </c>
      <c r="F555" s="9"/>
      <c r="G555" s="77"/>
      <c r="H555" s="77"/>
      <c r="I555" s="77"/>
      <c r="J555" s="77"/>
      <c r="K555" s="88"/>
    </row>
    <row r="556" spans="4:11" ht="14.45" customHeight="1">
      <c r="D556" s="14">
        <v>555</v>
      </c>
      <c r="E556" s="99">
        <v>2214.4500000000003</v>
      </c>
      <c r="F556" s="9"/>
      <c r="G556" s="77"/>
      <c r="H556" s="77"/>
      <c r="I556" s="77"/>
      <c r="J556" s="77"/>
      <c r="K556" s="88"/>
    </row>
    <row r="557" spans="4:11" ht="14.45" customHeight="1">
      <c r="D557" s="14">
        <v>556</v>
      </c>
      <c r="E557" s="99">
        <v>2218.44</v>
      </c>
      <c r="F557" s="9"/>
      <c r="G557" s="77"/>
      <c r="H557" s="77"/>
      <c r="I557" s="77"/>
      <c r="J557" s="77"/>
      <c r="K557" s="88"/>
    </row>
    <row r="558" spans="4:11" ht="14.45" customHeight="1">
      <c r="D558" s="14">
        <v>557</v>
      </c>
      <c r="E558" s="99">
        <v>2222.4300000000003</v>
      </c>
      <c r="F558" s="9"/>
      <c r="G558" s="77"/>
      <c r="H558" s="77"/>
      <c r="I558" s="77"/>
      <c r="J558" s="77"/>
      <c r="K558" s="88"/>
    </row>
    <row r="559" spans="4:11" ht="14.45" customHeight="1">
      <c r="D559" s="14">
        <v>558</v>
      </c>
      <c r="E559" s="99">
        <v>2226.42</v>
      </c>
      <c r="F559" s="9"/>
      <c r="G559" s="77"/>
      <c r="H559" s="77"/>
      <c r="I559" s="77"/>
      <c r="J559" s="77"/>
      <c r="K559" s="88"/>
    </row>
    <row r="560" spans="4:11" ht="14.45" customHeight="1">
      <c r="D560" s="14">
        <v>559</v>
      </c>
      <c r="E560" s="99">
        <v>2230.4100000000003</v>
      </c>
      <c r="F560" s="9"/>
      <c r="G560" s="77"/>
      <c r="H560" s="77"/>
      <c r="I560" s="77"/>
      <c r="J560" s="77"/>
      <c r="K560" s="88"/>
    </row>
    <row r="561" spans="4:11" ht="14.45" customHeight="1">
      <c r="D561" s="14">
        <v>560</v>
      </c>
      <c r="E561" s="99">
        <v>2234.4</v>
      </c>
      <c r="F561" s="9"/>
      <c r="G561" s="77"/>
      <c r="H561" s="77"/>
      <c r="I561" s="77"/>
      <c r="J561" s="77"/>
      <c r="K561" s="88"/>
    </row>
    <row r="562" spans="4:11" ht="14.45" customHeight="1">
      <c r="D562" s="14">
        <v>561</v>
      </c>
      <c r="E562" s="99">
        <v>2238.3900000000003</v>
      </c>
      <c r="F562" s="9"/>
      <c r="G562" s="77"/>
      <c r="H562" s="77"/>
      <c r="I562" s="77"/>
      <c r="J562" s="77"/>
      <c r="K562" s="88"/>
    </row>
    <row r="563" spans="4:11" ht="14.45" customHeight="1">
      <c r="D563" s="14">
        <v>562</v>
      </c>
      <c r="E563" s="99">
        <v>2242.38</v>
      </c>
      <c r="F563" s="9"/>
      <c r="G563" s="77"/>
      <c r="H563" s="77"/>
      <c r="I563" s="77"/>
      <c r="J563" s="77"/>
      <c r="K563" s="88"/>
    </row>
    <row r="564" spans="4:11" ht="14.45" customHeight="1">
      <c r="D564" s="14">
        <v>563</v>
      </c>
      <c r="E564" s="99">
        <v>2246.3700000000003</v>
      </c>
      <c r="F564" s="9"/>
      <c r="G564" s="77"/>
      <c r="H564" s="77"/>
      <c r="I564" s="77"/>
      <c r="J564" s="77"/>
      <c r="K564" s="88"/>
    </row>
    <row r="565" spans="4:11" ht="14.45" customHeight="1">
      <c r="D565" s="14">
        <v>564</v>
      </c>
      <c r="E565" s="99">
        <v>2250.36</v>
      </c>
      <c r="F565" s="9"/>
      <c r="G565" s="77"/>
      <c r="H565" s="77"/>
      <c r="I565" s="77"/>
      <c r="J565" s="77"/>
      <c r="K565" s="88"/>
    </row>
    <row r="566" spans="4:11" ht="14.45" customHeight="1">
      <c r="D566" s="14">
        <v>565</v>
      </c>
      <c r="E566" s="99">
        <v>2254.35</v>
      </c>
      <c r="F566" s="9"/>
      <c r="G566" s="77"/>
      <c r="H566" s="77"/>
      <c r="I566" s="77"/>
      <c r="J566" s="77"/>
      <c r="K566" s="88"/>
    </row>
    <row r="567" spans="4:11" ht="14.45" customHeight="1">
      <c r="D567" s="14">
        <v>566</v>
      </c>
      <c r="E567" s="99">
        <v>2258.34</v>
      </c>
      <c r="F567" s="9"/>
      <c r="G567" s="77"/>
      <c r="H567" s="77"/>
      <c r="I567" s="77"/>
      <c r="J567" s="77"/>
      <c r="K567" s="88"/>
    </row>
    <row r="568" spans="4:11" ht="14.45" customHeight="1">
      <c r="D568" s="14">
        <v>567</v>
      </c>
      <c r="E568" s="99">
        <v>2262.33</v>
      </c>
      <c r="F568" s="9"/>
      <c r="G568" s="77"/>
      <c r="H568" s="77"/>
      <c r="I568" s="77"/>
      <c r="J568" s="77"/>
      <c r="K568" s="88"/>
    </row>
    <row r="569" spans="4:11" ht="14.45" customHeight="1">
      <c r="D569" s="14">
        <v>568</v>
      </c>
      <c r="E569" s="99">
        <v>2266.3200000000002</v>
      </c>
      <c r="F569" s="9"/>
      <c r="G569" s="77"/>
      <c r="H569" s="77"/>
      <c r="I569" s="77"/>
      <c r="J569" s="77"/>
      <c r="K569" s="88"/>
    </row>
    <row r="570" spans="4:11" ht="14.45" customHeight="1">
      <c r="D570" s="14">
        <v>569</v>
      </c>
      <c r="E570" s="99">
        <v>2270.31</v>
      </c>
      <c r="F570" s="9"/>
      <c r="G570" s="77"/>
      <c r="H570" s="77"/>
      <c r="I570" s="77"/>
      <c r="J570" s="77"/>
      <c r="K570" s="88"/>
    </row>
    <row r="571" spans="4:11" ht="14.45" customHeight="1">
      <c r="D571" s="14">
        <v>570</v>
      </c>
      <c r="E571" s="99">
        <v>2274.3000000000002</v>
      </c>
      <c r="F571" s="9"/>
      <c r="G571" s="77"/>
      <c r="H571" s="77"/>
      <c r="I571" s="77"/>
      <c r="J571" s="77"/>
      <c r="K571" s="88"/>
    </row>
    <row r="572" spans="4:11" ht="14.45" customHeight="1">
      <c r="D572" s="14">
        <v>571</v>
      </c>
      <c r="E572" s="99">
        <v>2278.29</v>
      </c>
      <c r="F572" s="9"/>
      <c r="G572" s="77"/>
      <c r="H572" s="77"/>
      <c r="I572" s="77"/>
      <c r="J572" s="77"/>
      <c r="K572" s="88"/>
    </row>
    <row r="573" spans="4:11" ht="14.45" customHeight="1">
      <c r="D573" s="14">
        <v>572</v>
      </c>
      <c r="E573" s="99">
        <v>2282.2800000000002</v>
      </c>
      <c r="F573" s="9"/>
      <c r="G573" s="77"/>
      <c r="H573" s="77"/>
      <c r="I573" s="77"/>
      <c r="J573" s="77"/>
      <c r="K573" s="88"/>
    </row>
    <row r="574" spans="4:11" ht="14.45" customHeight="1">
      <c r="D574" s="14">
        <v>573</v>
      </c>
      <c r="E574" s="99">
        <v>2286.27</v>
      </c>
      <c r="F574" s="9"/>
      <c r="G574" s="77"/>
      <c r="H574" s="77"/>
      <c r="I574" s="77"/>
      <c r="J574" s="77"/>
      <c r="K574" s="88"/>
    </row>
    <row r="575" spans="4:11" ht="14.45" customHeight="1">
      <c r="D575" s="14">
        <v>574</v>
      </c>
      <c r="E575" s="99">
        <v>2290.2600000000002</v>
      </c>
      <c r="F575" s="9"/>
      <c r="G575" s="77"/>
      <c r="H575" s="77"/>
      <c r="I575" s="77"/>
      <c r="J575" s="77"/>
      <c r="K575" s="88"/>
    </row>
    <row r="576" spans="4:11" ht="14.45" customHeight="1">
      <c r="D576" s="14">
        <v>575</v>
      </c>
      <c r="E576" s="99">
        <v>2294.25</v>
      </c>
      <c r="F576" s="9"/>
      <c r="G576" s="77"/>
      <c r="H576" s="77"/>
      <c r="I576" s="77"/>
      <c r="J576" s="77"/>
      <c r="K576" s="88"/>
    </row>
    <row r="577" spans="4:11" ht="14.45" customHeight="1">
      <c r="D577" s="14">
        <v>576</v>
      </c>
      <c r="E577" s="99">
        <v>2298.2400000000002</v>
      </c>
      <c r="F577" s="9"/>
      <c r="G577" s="77"/>
      <c r="H577" s="77"/>
      <c r="I577" s="77"/>
      <c r="J577" s="77"/>
      <c r="K577" s="88"/>
    </row>
    <row r="578" spans="4:11" ht="14.45" customHeight="1">
      <c r="D578" s="14">
        <v>577</v>
      </c>
      <c r="E578" s="99">
        <v>2302.23</v>
      </c>
      <c r="F578" s="9"/>
      <c r="G578" s="77"/>
      <c r="H578" s="77"/>
      <c r="I578" s="77"/>
      <c r="J578" s="77"/>
      <c r="K578" s="88"/>
    </row>
    <row r="579" spans="4:11" ht="14.45" customHeight="1">
      <c r="D579" s="14">
        <v>578</v>
      </c>
      <c r="E579" s="99">
        <v>2306.2200000000003</v>
      </c>
      <c r="F579" s="9"/>
      <c r="G579" s="77"/>
      <c r="H579" s="77"/>
      <c r="I579" s="77"/>
      <c r="J579" s="77"/>
      <c r="K579" s="88"/>
    </row>
    <row r="580" spans="4:11" ht="14.45" customHeight="1">
      <c r="D580" s="14">
        <v>579</v>
      </c>
      <c r="E580" s="99">
        <v>2310.21</v>
      </c>
      <c r="F580" s="9"/>
      <c r="G580" s="77"/>
      <c r="H580" s="77"/>
      <c r="I580" s="77"/>
      <c r="J580" s="77"/>
      <c r="K580" s="88"/>
    </row>
    <row r="581" spans="4:11" ht="14.45" customHeight="1">
      <c r="D581" s="14">
        <v>580</v>
      </c>
      <c r="E581" s="99">
        <v>2314.2000000000003</v>
      </c>
      <c r="F581" s="9"/>
      <c r="G581" s="77"/>
      <c r="H581" s="77"/>
      <c r="I581" s="77"/>
      <c r="J581" s="77"/>
      <c r="K581" s="88"/>
    </row>
    <row r="582" spans="4:11" ht="14.45" customHeight="1">
      <c r="D582" s="14">
        <v>581</v>
      </c>
      <c r="E582" s="99">
        <v>2318.19</v>
      </c>
      <c r="F582" s="9"/>
      <c r="G582" s="77"/>
      <c r="H582" s="77"/>
      <c r="I582" s="77"/>
      <c r="J582" s="77"/>
      <c r="K582" s="88"/>
    </row>
    <row r="583" spans="4:11" ht="14.45" customHeight="1">
      <c r="D583" s="14">
        <v>582</v>
      </c>
      <c r="E583" s="99">
        <v>2322.1800000000003</v>
      </c>
      <c r="F583" s="9"/>
      <c r="G583" s="77"/>
      <c r="H583" s="77"/>
      <c r="I583" s="77"/>
      <c r="J583" s="77"/>
      <c r="K583" s="88"/>
    </row>
    <row r="584" spans="4:11" ht="14.45" customHeight="1">
      <c r="D584" s="14">
        <v>583</v>
      </c>
      <c r="E584" s="99">
        <v>2326.17</v>
      </c>
      <c r="F584" s="9"/>
      <c r="G584" s="77"/>
      <c r="H584" s="77"/>
      <c r="I584" s="77"/>
      <c r="J584" s="77"/>
      <c r="K584" s="88"/>
    </row>
    <row r="585" spans="4:11" ht="14.45" customHeight="1">
      <c r="D585" s="14">
        <v>584</v>
      </c>
      <c r="E585" s="99">
        <v>2330.1600000000003</v>
      </c>
      <c r="F585" s="9"/>
      <c r="G585" s="77"/>
      <c r="H585" s="77"/>
      <c r="I585" s="77"/>
      <c r="J585" s="77"/>
      <c r="K585" s="88"/>
    </row>
    <row r="586" spans="4:11" ht="14.45" customHeight="1">
      <c r="D586" s="14">
        <v>585</v>
      </c>
      <c r="E586" s="99">
        <v>2334.15</v>
      </c>
      <c r="F586" s="9"/>
      <c r="G586" s="77"/>
      <c r="H586" s="77"/>
      <c r="I586" s="77"/>
      <c r="J586" s="77"/>
      <c r="K586" s="88"/>
    </row>
    <row r="587" spans="4:11" ht="14.45" customHeight="1">
      <c r="D587" s="14">
        <v>586</v>
      </c>
      <c r="E587" s="99">
        <v>2338.1400000000003</v>
      </c>
      <c r="F587" s="9"/>
      <c r="G587" s="77"/>
      <c r="H587" s="77"/>
      <c r="I587" s="77"/>
      <c r="J587" s="77"/>
      <c r="K587" s="88"/>
    </row>
    <row r="588" spans="4:11" ht="14.45" customHeight="1">
      <c r="D588" s="14">
        <v>587</v>
      </c>
      <c r="E588" s="99">
        <v>2342.13</v>
      </c>
      <c r="F588" s="9"/>
      <c r="G588" s="77"/>
      <c r="H588" s="77"/>
      <c r="I588" s="77"/>
      <c r="J588" s="77"/>
      <c r="K588" s="88"/>
    </row>
    <row r="589" spans="4:11" ht="14.45" customHeight="1">
      <c r="D589" s="14">
        <v>588</v>
      </c>
      <c r="E589" s="99">
        <v>2346.1200000000003</v>
      </c>
      <c r="F589" s="9"/>
      <c r="G589" s="77"/>
      <c r="H589" s="77"/>
      <c r="I589" s="77"/>
      <c r="J589" s="77"/>
      <c r="K589" s="88"/>
    </row>
    <row r="590" spans="4:11" ht="14.45" customHeight="1">
      <c r="D590" s="14">
        <v>589</v>
      </c>
      <c r="E590" s="99">
        <v>2350.11</v>
      </c>
      <c r="F590" s="9"/>
      <c r="G590" s="77"/>
      <c r="H590" s="77"/>
      <c r="I590" s="77"/>
      <c r="J590" s="77"/>
      <c r="K590" s="88"/>
    </row>
    <row r="591" spans="4:11" ht="14.45" customHeight="1">
      <c r="D591" s="14">
        <v>590</v>
      </c>
      <c r="E591" s="99">
        <v>2354.1</v>
      </c>
      <c r="F591" s="9"/>
      <c r="G591" s="77"/>
      <c r="H591" s="77"/>
      <c r="I591" s="77"/>
      <c r="J591" s="77"/>
      <c r="K591" s="88"/>
    </row>
    <row r="592" spans="4:11" ht="14.45" customHeight="1">
      <c r="D592" s="14">
        <v>591</v>
      </c>
      <c r="E592" s="99">
        <v>2358.09</v>
      </c>
      <c r="F592" s="9"/>
      <c r="G592" s="77"/>
      <c r="H592" s="77"/>
      <c r="I592" s="77"/>
      <c r="J592" s="77"/>
      <c r="K592" s="88"/>
    </row>
    <row r="593" spans="4:11" ht="14.45" customHeight="1">
      <c r="D593" s="14">
        <v>592</v>
      </c>
      <c r="E593" s="99">
        <v>2362.08</v>
      </c>
      <c r="F593" s="9"/>
      <c r="G593" s="77"/>
      <c r="H593" s="77"/>
      <c r="I593" s="77"/>
      <c r="J593" s="77"/>
      <c r="K593" s="88"/>
    </row>
    <row r="594" spans="4:11" ht="14.45" customHeight="1">
      <c r="D594" s="14">
        <v>593</v>
      </c>
      <c r="E594" s="99">
        <v>2366.0700000000002</v>
      </c>
      <c r="F594" s="9"/>
      <c r="G594" s="77"/>
      <c r="H594" s="77"/>
      <c r="I594" s="77"/>
      <c r="J594" s="77"/>
      <c r="K594" s="88"/>
    </row>
    <row r="595" spans="4:11" ht="14.45" customHeight="1">
      <c r="D595" s="14">
        <v>594</v>
      </c>
      <c r="E595" s="99">
        <v>2370.06</v>
      </c>
      <c r="F595" s="9"/>
      <c r="G595" s="77"/>
      <c r="H595" s="77"/>
      <c r="I595" s="77"/>
      <c r="J595" s="77"/>
      <c r="K595" s="88"/>
    </row>
    <row r="596" spans="4:11" ht="14.45" customHeight="1">
      <c r="D596" s="14">
        <v>595</v>
      </c>
      <c r="E596" s="99">
        <v>2374.0500000000002</v>
      </c>
      <c r="F596" s="9"/>
      <c r="G596" s="77"/>
      <c r="H596" s="77"/>
      <c r="I596" s="77"/>
      <c r="J596" s="77"/>
      <c r="K596" s="88"/>
    </row>
    <row r="597" spans="4:11" ht="14.45" customHeight="1">
      <c r="D597" s="14">
        <v>596</v>
      </c>
      <c r="E597" s="99">
        <v>2378.04</v>
      </c>
      <c r="F597" s="9"/>
      <c r="G597" s="77"/>
      <c r="H597" s="77"/>
      <c r="I597" s="77"/>
      <c r="J597" s="77"/>
      <c r="K597" s="88"/>
    </row>
    <row r="598" spans="4:11" ht="14.45" customHeight="1">
      <c r="D598" s="14">
        <v>597</v>
      </c>
      <c r="E598" s="99">
        <v>2382.0300000000002</v>
      </c>
      <c r="F598" s="9"/>
      <c r="G598" s="77"/>
      <c r="H598" s="77"/>
      <c r="I598" s="77"/>
      <c r="J598" s="77"/>
      <c r="K598" s="88"/>
    </row>
    <row r="599" spans="4:11" ht="14.45" customHeight="1">
      <c r="D599" s="14">
        <v>598</v>
      </c>
      <c r="E599" s="99">
        <v>2386.02</v>
      </c>
      <c r="F599" s="9"/>
      <c r="G599" s="77"/>
      <c r="H599" s="77"/>
      <c r="I599" s="77"/>
      <c r="J599" s="77"/>
      <c r="K599" s="88"/>
    </row>
    <row r="600" spans="4:11" ht="14.45" customHeight="1">
      <c r="D600" s="14">
        <v>599</v>
      </c>
      <c r="E600" s="99">
        <v>2390.0100000000002</v>
      </c>
      <c r="F600" s="9"/>
      <c r="G600" s="77"/>
      <c r="H600" s="77"/>
      <c r="I600" s="77"/>
      <c r="J600" s="77"/>
      <c r="K600" s="88"/>
    </row>
    <row r="601" spans="4:11" ht="14.45" customHeight="1">
      <c r="D601" s="14">
        <v>600</v>
      </c>
      <c r="E601" s="99">
        <v>2394</v>
      </c>
      <c r="F601" s="9"/>
      <c r="G601" s="77"/>
      <c r="H601" s="77"/>
      <c r="I601" s="77"/>
      <c r="J601" s="77"/>
      <c r="K601" s="88"/>
    </row>
    <row r="602" spans="4:11" ht="14.45" customHeight="1">
      <c r="D602" s="14">
        <v>601</v>
      </c>
      <c r="E602" s="99">
        <v>2397.9900000000002</v>
      </c>
      <c r="F602" s="9"/>
      <c r="G602" s="77"/>
      <c r="H602" s="77"/>
      <c r="I602" s="77"/>
      <c r="J602" s="77"/>
      <c r="K602" s="88"/>
    </row>
    <row r="603" spans="4:11" ht="14.45" customHeight="1">
      <c r="D603" s="14">
        <v>602</v>
      </c>
      <c r="E603" s="99">
        <v>2401.98</v>
      </c>
      <c r="F603" s="9"/>
      <c r="G603" s="77"/>
      <c r="H603" s="77"/>
      <c r="I603" s="77"/>
      <c r="J603" s="77"/>
      <c r="K603" s="88"/>
    </row>
    <row r="604" spans="4:11" ht="14.45" customHeight="1">
      <c r="D604" s="14">
        <v>603</v>
      </c>
      <c r="E604" s="99">
        <v>2405.9700000000003</v>
      </c>
      <c r="F604" s="9"/>
      <c r="G604" s="77"/>
      <c r="H604" s="77"/>
      <c r="I604" s="77"/>
      <c r="J604" s="77"/>
      <c r="K604" s="88"/>
    </row>
    <row r="605" spans="4:11" ht="14.45" customHeight="1">
      <c r="D605" s="14">
        <v>604</v>
      </c>
      <c r="E605" s="99">
        <v>2409.96</v>
      </c>
      <c r="F605" s="9"/>
      <c r="G605" s="77"/>
      <c r="H605" s="77"/>
      <c r="I605" s="77"/>
      <c r="J605" s="77"/>
      <c r="K605" s="88"/>
    </row>
    <row r="606" spans="4:11" ht="14.45" customHeight="1">
      <c r="D606" s="14">
        <v>605</v>
      </c>
      <c r="E606" s="99">
        <v>2413.9500000000003</v>
      </c>
      <c r="F606" s="9"/>
      <c r="G606" s="77"/>
      <c r="H606" s="77"/>
      <c r="I606" s="77"/>
      <c r="J606" s="77"/>
      <c r="K606" s="88"/>
    </row>
    <row r="607" spans="4:11" ht="14.45" customHeight="1">
      <c r="D607" s="14">
        <v>606</v>
      </c>
      <c r="E607" s="99">
        <v>2417.94</v>
      </c>
      <c r="F607" s="9"/>
      <c r="G607" s="77"/>
      <c r="H607" s="77"/>
      <c r="I607" s="77"/>
      <c r="J607" s="77"/>
      <c r="K607" s="88"/>
    </row>
    <row r="608" spans="4:11" ht="14.45" customHeight="1">
      <c r="D608" s="14">
        <v>607</v>
      </c>
      <c r="E608" s="99">
        <v>2421.9300000000003</v>
      </c>
      <c r="F608" s="9"/>
      <c r="G608" s="77"/>
      <c r="H608" s="77"/>
      <c r="I608" s="77"/>
      <c r="J608" s="77"/>
      <c r="K608" s="88"/>
    </row>
    <row r="609" spans="4:11" ht="14.45" customHeight="1">
      <c r="D609" s="14">
        <v>608</v>
      </c>
      <c r="E609" s="99">
        <v>2425.92</v>
      </c>
      <c r="F609" s="9"/>
      <c r="G609" s="77"/>
      <c r="H609" s="77"/>
      <c r="I609" s="77"/>
      <c r="J609" s="77"/>
      <c r="K609" s="88"/>
    </row>
    <row r="610" spans="4:11" ht="14.45" customHeight="1">
      <c r="D610" s="14">
        <v>609</v>
      </c>
      <c r="E610" s="99">
        <v>2429.9100000000003</v>
      </c>
      <c r="F610" s="9"/>
      <c r="G610" s="77"/>
      <c r="H610" s="77"/>
      <c r="I610" s="77"/>
      <c r="J610" s="77"/>
      <c r="K610" s="88"/>
    </row>
    <row r="611" spans="4:11" ht="14.45" customHeight="1">
      <c r="D611" s="14">
        <v>610</v>
      </c>
      <c r="E611" s="99">
        <v>2433.9</v>
      </c>
      <c r="F611" s="9"/>
      <c r="G611" s="77"/>
      <c r="H611" s="77"/>
      <c r="I611" s="77"/>
      <c r="J611" s="77"/>
      <c r="K611" s="88"/>
    </row>
    <row r="612" spans="4:11" ht="14.45" customHeight="1">
      <c r="D612" s="14">
        <v>611</v>
      </c>
      <c r="E612" s="99">
        <v>2437.8900000000003</v>
      </c>
      <c r="F612" s="9"/>
      <c r="G612" s="77"/>
      <c r="H612" s="77"/>
      <c r="I612" s="77"/>
      <c r="J612" s="77"/>
      <c r="K612" s="88"/>
    </row>
    <row r="613" spans="4:11" ht="14.45" customHeight="1">
      <c r="D613" s="14">
        <v>612</v>
      </c>
      <c r="E613" s="99">
        <v>2441.88</v>
      </c>
      <c r="F613" s="9"/>
      <c r="G613" s="77"/>
      <c r="H613" s="77"/>
      <c r="I613" s="77"/>
      <c r="J613" s="77"/>
      <c r="K613" s="88"/>
    </row>
    <row r="614" spans="4:11" ht="14.45" customHeight="1">
      <c r="D614" s="14">
        <v>613</v>
      </c>
      <c r="E614" s="99">
        <v>2445.8700000000003</v>
      </c>
      <c r="F614" s="9"/>
      <c r="G614" s="77"/>
      <c r="H614" s="77"/>
      <c r="I614" s="77"/>
      <c r="J614" s="77"/>
      <c r="K614" s="88"/>
    </row>
    <row r="615" spans="4:11" ht="14.45" customHeight="1">
      <c r="D615" s="14">
        <v>614</v>
      </c>
      <c r="E615" s="99">
        <v>2449.86</v>
      </c>
      <c r="F615" s="9"/>
      <c r="G615" s="77"/>
      <c r="H615" s="77"/>
      <c r="I615" s="77"/>
      <c r="J615" s="77"/>
      <c r="K615" s="88"/>
    </row>
    <row r="616" spans="4:11" ht="14.45" customHeight="1">
      <c r="D616" s="14">
        <v>615</v>
      </c>
      <c r="E616" s="99">
        <v>2453.85</v>
      </c>
      <c r="F616" s="9"/>
      <c r="G616" s="77"/>
      <c r="H616" s="77"/>
      <c r="I616" s="77"/>
      <c r="J616" s="77"/>
      <c r="K616" s="88"/>
    </row>
    <row r="617" spans="4:11" ht="14.45" customHeight="1">
      <c r="D617" s="14">
        <v>616</v>
      </c>
      <c r="E617" s="99">
        <v>2457.84</v>
      </c>
      <c r="F617" s="9"/>
      <c r="G617" s="77"/>
      <c r="H617" s="77"/>
      <c r="I617" s="77"/>
      <c r="J617" s="77"/>
      <c r="K617" s="88"/>
    </row>
    <row r="618" spans="4:11" ht="14.45" customHeight="1">
      <c r="D618" s="14">
        <v>617</v>
      </c>
      <c r="E618" s="99">
        <v>2461.83</v>
      </c>
      <c r="F618" s="9"/>
      <c r="G618" s="77"/>
      <c r="H618" s="77"/>
      <c r="I618" s="77"/>
      <c r="J618" s="77"/>
      <c r="K618" s="88"/>
    </row>
    <row r="619" spans="4:11" ht="14.45" customHeight="1">
      <c r="D619" s="14">
        <v>618</v>
      </c>
      <c r="E619" s="99">
        <v>2465.8200000000002</v>
      </c>
      <c r="F619" s="9"/>
      <c r="G619" s="77"/>
      <c r="H619" s="77"/>
      <c r="I619" s="77"/>
      <c r="J619" s="77"/>
      <c r="K619" s="88"/>
    </row>
    <row r="620" spans="4:11" ht="14.45" customHeight="1">
      <c r="D620" s="14">
        <v>619</v>
      </c>
      <c r="E620" s="99">
        <v>2469.81</v>
      </c>
      <c r="F620" s="9"/>
      <c r="G620" s="77"/>
      <c r="H620" s="77"/>
      <c r="I620" s="77"/>
      <c r="J620" s="77"/>
      <c r="K620" s="88"/>
    </row>
    <row r="621" spans="4:11" ht="14.45" customHeight="1">
      <c r="D621" s="14">
        <v>620</v>
      </c>
      <c r="E621" s="99">
        <v>2473.8000000000002</v>
      </c>
      <c r="F621" s="9"/>
      <c r="G621" s="77"/>
      <c r="H621" s="77"/>
      <c r="I621" s="77"/>
      <c r="J621" s="77"/>
      <c r="K621" s="88"/>
    </row>
    <row r="622" spans="4:11" ht="14.45" customHeight="1">
      <c r="D622" s="14">
        <v>621</v>
      </c>
      <c r="E622" s="99">
        <v>2477.79</v>
      </c>
      <c r="F622" s="9"/>
      <c r="G622" s="77"/>
      <c r="H622" s="77"/>
      <c r="I622" s="77"/>
      <c r="J622" s="77"/>
      <c r="K622" s="88"/>
    </row>
    <row r="623" spans="4:11" ht="14.45" customHeight="1">
      <c r="D623" s="14">
        <v>622</v>
      </c>
      <c r="E623" s="99">
        <v>2481.7800000000002</v>
      </c>
      <c r="F623" s="9"/>
      <c r="G623" s="77"/>
      <c r="H623" s="77"/>
      <c r="I623" s="77"/>
      <c r="J623" s="77"/>
      <c r="K623" s="88"/>
    </row>
    <row r="624" spans="4:11" ht="14.45" customHeight="1">
      <c r="D624" s="14">
        <v>623</v>
      </c>
      <c r="E624" s="99">
        <v>2485.77</v>
      </c>
      <c r="F624" s="9"/>
      <c r="G624" s="77"/>
      <c r="H624" s="77"/>
      <c r="I624" s="77"/>
      <c r="J624" s="77"/>
      <c r="K624" s="88"/>
    </row>
    <row r="625" spans="4:11" ht="14.45" customHeight="1">
      <c r="D625" s="14">
        <v>624</v>
      </c>
      <c r="E625" s="99">
        <v>2489.7600000000002</v>
      </c>
      <c r="F625" s="9"/>
      <c r="G625" s="77"/>
      <c r="H625" s="77"/>
      <c r="I625" s="77"/>
      <c r="J625" s="77"/>
      <c r="K625" s="88"/>
    </row>
    <row r="626" spans="4:11" ht="14.45" customHeight="1">
      <c r="D626" s="14">
        <v>625</v>
      </c>
      <c r="E626" s="99">
        <v>2493.75</v>
      </c>
      <c r="F626" s="9"/>
      <c r="G626" s="77"/>
      <c r="H626" s="77"/>
      <c r="I626" s="77"/>
      <c r="J626" s="77"/>
      <c r="K626" s="88"/>
    </row>
    <row r="627" spans="4:11" ht="14.45" customHeight="1">
      <c r="D627" s="14">
        <v>626</v>
      </c>
      <c r="E627" s="99">
        <v>2497.7400000000002</v>
      </c>
      <c r="F627" s="9"/>
      <c r="G627" s="77"/>
      <c r="H627" s="77"/>
      <c r="I627" s="77"/>
      <c r="J627" s="77"/>
      <c r="K627" s="88"/>
    </row>
    <row r="628" spans="4:11" ht="14.45" customHeight="1">
      <c r="D628" s="14">
        <v>627</v>
      </c>
      <c r="E628" s="99">
        <v>2501.73</v>
      </c>
      <c r="F628" s="9"/>
      <c r="G628" s="77"/>
      <c r="H628" s="77"/>
      <c r="I628" s="77"/>
      <c r="J628" s="77"/>
      <c r="K628" s="88"/>
    </row>
    <row r="629" spans="4:11" ht="14.45" customHeight="1">
      <c r="D629" s="14">
        <v>628</v>
      </c>
      <c r="E629" s="99">
        <v>2505.7200000000003</v>
      </c>
      <c r="F629" s="9"/>
      <c r="G629" s="77"/>
      <c r="H629" s="77"/>
      <c r="I629" s="77"/>
      <c r="J629" s="77"/>
      <c r="K629" s="88"/>
    </row>
    <row r="630" spans="4:11" ht="14.45" customHeight="1">
      <c r="D630" s="14">
        <v>629</v>
      </c>
      <c r="E630" s="99">
        <v>2509.71</v>
      </c>
      <c r="F630" s="9"/>
      <c r="G630" s="77"/>
      <c r="H630" s="77"/>
      <c r="I630" s="77"/>
      <c r="J630" s="77"/>
      <c r="K630" s="88"/>
    </row>
    <row r="631" spans="4:11" ht="14.45" customHeight="1">
      <c r="D631" s="14">
        <v>630</v>
      </c>
      <c r="E631" s="99">
        <v>2513.7000000000003</v>
      </c>
      <c r="F631" s="9"/>
      <c r="G631" s="77"/>
      <c r="H631" s="77"/>
      <c r="I631" s="77"/>
      <c r="J631" s="77"/>
      <c r="K631" s="88"/>
    </row>
    <row r="632" spans="4:11" ht="14.45" customHeight="1">
      <c r="D632" s="14">
        <v>631</v>
      </c>
      <c r="E632" s="99">
        <v>2517.69</v>
      </c>
      <c r="F632" s="9"/>
      <c r="G632" s="77"/>
      <c r="H632" s="77"/>
      <c r="I632" s="77"/>
      <c r="J632" s="77"/>
      <c r="K632" s="88"/>
    </row>
    <row r="633" spans="4:11" ht="14.45" customHeight="1">
      <c r="D633" s="14">
        <v>632</v>
      </c>
      <c r="E633" s="99">
        <v>2521.6800000000003</v>
      </c>
      <c r="F633" s="9"/>
      <c r="G633" s="77"/>
      <c r="H633" s="77"/>
      <c r="I633" s="77"/>
      <c r="J633" s="77"/>
      <c r="K633" s="88"/>
    </row>
    <row r="634" spans="4:11" ht="14.45" customHeight="1">
      <c r="D634" s="14">
        <v>633</v>
      </c>
      <c r="E634" s="99">
        <v>2525.67</v>
      </c>
      <c r="F634" s="9"/>
      <c r="G634" s="77"/>
      <c r="H634" s="77"/>
      <c r="I634" s="77"/>
      <c r="J634" s="77"/>
      <c r="K634" s="88"/>
    </row>
    <row r="635" spans="4:11" ht="14.45" customHeight="1">
      <c r="D635" s="14">
        <v>634</v>
      </c>
      <c r="E635" s="99">
        <v>2529.6600000000003</v>
      </c>
      <c r="F635" s="9"/>
      <c r="G635" s="77"/>
      <c r="H635" s="77"/>
      <c r="I635" s="77"/>
      <c r="J635" s="77"/>
      <c r="K635" s="88"/>
    </row>
    <row r="636" spans="4:11" ht="14.45" customHeight="1">
      <c r="D636" s="14">
        <v>635</v>
      </c>
      <c r="E636" s="99">
        <v>2533.65</v>
      </c>
      <c r="F636" s="9"/>
      <c r="G636" s="77"/>
      <c r="H636" s="77"/>
      <c r="I636" s="77"/>
      <c r="J636" s="77"/>
      <c r="K636" s="88"/>
    </row>
    <row r="637" spans="4:11" ht="14.45" customHeight="1">
      <c r="D637" s="14">
        <v>636</v>
      </c>
      <c r="E637" s="99">
        <v>2537.6400000000003</v>
      </c>
      <c r="F637" s="9"/>
      <c r="G637" s="77"/>
      <c r="H637" s="77"/>
      <c r="I637" s="77"/>
      <c r="J637" s="77"/>
      <c r="K637" s="88"/>
    </row>
    <row r="638" spans="4:11" ht="14.45" customHeight="1">
      <c r="D638" s="14">
        <v>637</v>
      </c>
      <c r="E638" s="99">
        <v>2541.63</v>
      </c>
      <c r="F638" s="9"/>
      <c r="G638" s="77"/>
      <c r="H638" s="77"/>
      <c r="I638" s="77"/>
      <c r="J638" s="77"/>
      <c r="K638" s="88"/>
    </row>
    <row r="639" spans="4:11" ht="14.45" customHeight="1">
      <c r="D639" s="14">
        <v>638</v>
      </c>
      <c r="E639" s="99">
        <v>2545.6200000000003</v>
      </c>
      <c r="F639" s="9"/>
      <c r="G639" s="77"/>
      <c r="H639" s="77"/>
      <c r="I639" s="77"/>
      <c r="J639" s="77"/>
      <c r="K639" s="88"/>
    </row>
    <row r="640" spans="4:11" ht="14.45" customHeight="1">
      <c r="D640" s="14">
        <v>639</v>
      </c>
      <c r="E640" s="99">
        <v>2549.61</v>
      </c>
      <c r="F640" s="9"/>
      <c r="G640" s="77"/>
      <c r="H640" s="77"/>
      <c r="I640" s="77"/>
      <c r="J640" s="77"/>
      <c r="K640" s="88"/>
    </row>
    <row r="641" spans="4:11" ht="14.45" customHeight="1">
      <c r="D641" s="14">
        <v>640</v>
      </c>
      <c r="E641" s="99">
        <v>2553.6000000000004</v>
      </c>
      <c r="F641" s="9"/>
      <c r="G641" s="77"/>
      <c r="H641" s="77"/>
      <c r="I641" s="77"/>
      <c r="J641" s="77"/>
      <c r="K641" s="88"/>
    </row>
    <row r="642" spans="4:11" ht="14.45" customHeight="1">
      <c r="D642" s="14">
        <v>641</v>
      </c>
      <c r="E642" s="99">
        <v>2557.59</v>
      </c>
      <c r="F642" s="9"/>
      <c r="G642" s="77"/>
      <c r="H642" s="77"/>
      <c r="I642" s="77"/>
      <c r="J642" s="77"/>
      <c r="K642" s="88"/>
    </row>
    <row r="643" spans="4:11" ht="14.45" customHeight="1">
      <c r="D643" s="14">
        <v>642</v>
      </c>
      <c r="E643" s="99">
        <v>2561.58</v>
      </c>
      <c r="F643" s="9"/>
      <c r="G643" s="77"/>
      <c r="H643" s="77"/>
      <c r="I643" s="77"/>
      <c r="J643" s="77"/>
      <c r="K643" s="88"/>
    </row>
    <row r="644" spans="4:11" ht="14.45" customHeight="1">
      <c r="D644" s="14">
        <v>643</v>
      </c>
      <c r="E644" s="99">
        <v>2565.5700000000002</v>
      </c>
      <c r="F644" s="9"/>
      <c r="G644" s="77"/>
      <c r="H644" s="77"/>
      <c r="I644" s="77"/>
      <c r="J644" s="77"/>
      <c r="K644" s="88"/>
    </row>
    <row r="645" spans="4:11" ht="14.45" customHeight="1">
      <c r="D645" s="14">
        <v>644</v>
      </c>
      <c r="E645" s="99">
        <v>2569.56</v>
      </c>
      <c r="F645" s="9"/>
      <c r="G645" s="77"/>
      <c r="H645" s="77"/>
      <c r="I645" s="77"/>
      <c r="J645" s="77"/>
      <c r="K645" s="88"/>
    </row>
    <row r="646" spans="4:11" ht="14.45" customHeight="1">
      <c r="D646" s="14">
        <v>645</v>
      </c>
      <c r="E646" s="99">
        <v>2573.5500000000002</v>
      </c>
      <c r="F646" s="9"/>
      <c r="G646" s="77"/>
      <c r="H646" s="77"/>
      <c r="I646" s="77"/>
      <c r="J646" s="77"/>
      <c r="K646" s="88"/>
    </row>
    <row r="647" spans="4:11" ht="14.45" customHeight="1">
      <c r="D647" s="14">
        <v>646</v>
      </c>
      <c r="E647" s="99">
        <v>2577.54</v>
      </c>
      <c r="F647" s="9"/>
      <c r="G647" s="77"/>
      <c r="H647" s="77"/>
      <c r="I647" s="77"/>
      <c r="J647" s="77"/>
      <c r="K647" s="88"/>
    </row>
    <row r="648" spans="4:11" ht="14.45" customHeight="1">
      <c r="D648" s="14">
        <v>647</v>
      </c>
      <c r="E648" s="99">
        <v>2581.5300000000002</v>
      </c>
      <c r="F648" s="9"/>
      <c r="G648" s="77"/>
      <c r="H648" s="77"/>
      <c r="I648" s="77"/>
      <c r="J648" s="77"/>
      <c r="K648" s="88"/>
    </row>
    <row r="649" spans="4:11" ht="14.45" customHeight="1">
      <c r="D649" s="14">
        <v>648</v>
      </c>
      <c r="E649" s="99">
        <v>2585.52</v>
      </c>
      <c r="F649" s="9"/>
      <c r="G649" s="77"/>
      <c r="H649" s="77"/>
      <c r="I649" s="77"/>
      <c r="J649" s="77"/>
      <c r="K649" s="88"/>
    </row>
    <row r="650" spans="4:11" ht="14.45" customHeight="1">
      <c r="D650" s="14">
        <v>649</v>
      </c>
      <c r="E650" s="99">
        <v>2589.5100000000002</v>
      </c>
      <c r="F650" s="9"/>
      <c r="G650" s="77"/>
      <c r="H650" s="77"/>
      <c r="I650" s="77"/>
      <c r="J650" s="77"/>
      <c r="K650" s="88"/>
    </row>
    <row r="651" spans="4:11" ht="14.45" customHeight="1">
      <c r="D651" s="14">
        <v>650</v>
      </c>
      <c r="E651" s="99">
        <v>2593.5</v>
      </c>
      <c r="F651" s="9"/>
      <c r="G651" s="77"/>
      <c r="H651" s="77"/>
      <c r="I651" s="77"/>
      <c r="J651" s="77"/>
      <c r="K651" s="88"/>
    </row>
    <row r="652" spans="4:11" ht="14.45" customHeight="1">
      <c r="D652" s="14">
        <v>651</v>
      </c>
      <c r="E652" s="99">
        <v>2597.4900000000002</v>
      </c>
      <c r="F652" s="9"/>
      <c r="G652" s="77"/>
      <c r="H652" s="77"/>
      <c r="I652" s="77"/>
      <c r="J652" s="77"/>
      <c r="K652" s="88"/>
    </row>
    <row r="653" spans="4:11" ht="14.45" customHeight="1">
      <c r="D653" s="14">
        <v>652</v>
      </c>
      <c r="E653" s="99">
        <v>2601.48</v>
      </c>
      <c r="F653" s="9"/>
      <c r="G653" s="77"/>
      <c r="H653" s="77"/>
      <c r="I653" s="77"/>
      <c r="J653" s="77"/>
      <c r="K653" s="88"/>
    </row>
    <row r="654" spans="4:11" ht="14.45" customHeight="1">
      <c r="D654" s="14">
        <v>653</v>
      </c>
      <c r="E654" s="99">
        <v>2605.4700000000003</v>
      </c>
      <c r="F654" s="9"/>
      <c r="G654" s="77"/>
      <c r="H654" s="77"/>
      <c r="I654" s="77"/>
      <c r="J654" s="77"/>
      <c r="K654" s="88"/>
    </row>
    <row r="655" spans="4:11" ht="14.45" customHeight="1">
      <c r="D655" s="14">
        <v>654</v>
      </c>
      <c r="E655" s="99">
        <v>2609.46</v>
      </c>
      <c r="F655" s="9"/>
      <c r="G655" s="77"/>
      <c r="H655" s="77"/>
      <c r="I655" s="77"/>
      <c r="J655" s="77"/>
      <c r="K655" s="88"/>
    </row>
    <row r="656" spans="4:11" ht="14.45" customHeight="1">
      <c r="D656" s="14">
        <v>655</v>
      </c>
      <c r="E656" s="99">
        <v>2613.4500000000003</v>
      </c>
      <c r="F656" s="9"/>
      <c r="G656" s="77"/>
      <c r="H656" s="77"/>
      <c r="I656" s="77"/>
      <c r="J656" s="77"/>
      <c r="K656" s="88"/>
    </row>
    <row r="657" spans="4:11" ht="14.45" customHeight="1">
      <c r="D657" s="14">
        <v>656</v>
      </c>
      <c r="E657" s="99">
        <v>2617.44</v>
      </c>
      <c r="F657" s="9"/>
      <c r="G657" s="77"/>
      <c r="H657" s="77"/>
      <c r="I657" s="77"/>
      <c r="J657" s="77"/>
      <c r="K657" s="88"/>
    </row>
    <row r="658" spans="4:11" ht="14.45" customHeight="1">
      <c r="D658" s="14">
        <v>657</v>
      </c>
      <c r="E658" s="99">
        <v>2621.4300000000003</v>
      </c>
      <c r="F658" s="9"/>
      <c r="G658" s="77"/>
      <c r="H658" s="77"/>
      <c r="I658" s="77"/>
      <c r="J658" s="77"/>
      <c r="K658" s="88"/>
    </row>
    <row r="659" spans="4:11" ht="14.45" customHeight="1">
      <c r="D659" s="14">
        <v>658</v>
      </c>
      <c r="E659" s="99">
        <v>2625.42</v>
      </c>
      <c r="F659" s="9"/>
      <c r="G659" s="77"/>
      <c r="H659" s="77"/>
      <c r="I659" s="77"/>
      <c r="J659" s="77"/>
      <c r="K659" s="88"/>
    </row>
    <row r="660" spans="4:11" ht="14.45" customHeight="1">
      <c r="D660" s="14">
        <v>659</v>
      </c>
      <c r="E660" s="99">
        <v>2629.4100000000003</v>
      </c>
      <c r="F660" s="9"/>
      <c r="G660" s="77"/>
      <c r="H660" s="77"/>
      <c r="I660" s="77"/>
      <c r="J660" s="77"/>
      <c r="K660" s="88"/>
    </row>
    <row r="661" spans="4:11" ht="14.45" customHeight="1">
      <c r="D661" s="14">
        <v>660</v>
      </c>
      <c r="E661" s="99">
        <v>2633.4</v>
      </c>
      <c r="F661" s="9"/>
      <c r="G661" s="77"/>
      <c r="H661" s="77"/>
      <c r="I661" s="77"/>
      <c r="J661" s="77"/>
      <c r="K661" s="88"/>
    </row>
    <row r="662" spans="4:11" ht="14.45" customHeight="1">
      <c r="D662" s="14">
        <v>661</v>
      </c>
      <c r="E662" s="99">
        <v>2637.3900000000003</v>
      </c>
      <c r="F662" s="9"/>
      <c r="G662" s="77"/>
      <c r="H662" s="77"/>
      <c r="I662" s="77"/>
      <c r="J662" s="77"/>
      <c r="K662" s="88"/>
    </row>
    <row r="663" spans="4:11" ht="14.45" customHeight="1">
      <c r="D663" s="14">
        <v>662</v>
      </c>
      <c r="E663" s="99">
        <v>2641.38</v>
      </c>
      <c r="F663" s="9"/>
      <c r="G663" s="77"/>
      <c r="H663" s="77"/>
      <c r="I663" s="77"/>
      <c r="J663" s="77"/>
      <c r="K663" s="88"/>
    </row>
    <row r="664" spans="4:11" ht="14.45" customHeight="1">
      <c r="D664" s="14">
        <v>663</v>
      </c>
      <c r="E664" s="99">
        <v>2645.3700000000003</v>
      </c>
      <c r="F664" s="9"/>
      <c r="G664" s="77"/>
      <c r="H664" s="77"/>
      <c r="I664" s="77"/>
      <c r="J664" s="77"/>
      <c r="K664" s="88"/>
    </row>
    <row r="665" spans="4:11" ht="14.45" customHeight="1">
      <c r="D665" s="14">
        <v>664</v>
      </c>
      <c r="E665" s="99">
        <v>2649.36</v>
      </c>
      <c r="F665" s="9"/>
      <c r="G665" s="77"/>
      <c r="H665" s="77"/>
      <c r="I665" s="77"/>
      <c r="J665" s="77"/>
      <c r="K665" s="88"/>
    </row>
    <row r="666" spans="4:11" ht="14.45" customHeight="1">
      <c r="D666" s="14">
        <v>665</v>
      </c>
      <c r="E666" s="99">
        <v>2653.3500000000004</v>
      </c>
      <c r="F666" s="9"/>
      <c r="G666" s="77"/>
      <c r="H666" s="77"/>
      <c r="I666" s="77"/>
      <c r="J666" s="77"/>
      <c r="K666" s="88"/>
    </row>
    <row r="667" spans="4:11" ht="14.45" customHeight="1">
      <c r="D667" s="14">
        <v>666</v>
      </c>
      <c r="E667" s="99">
        <v>2657.34</v>
      </c>
      <c r="F667" s="9"/>
      <c r="G667" s="77"/>
      <c r="H667" s="77"/>
      <c r="I667" s="77"/>
      <c r="J667" s="77"/>
      <c r="K667" s="88"/>
    </row>
    <row r="668" spans="4:11" ht="14.45" customHeight="1">
      <c r="D668" s="14">
        <v>667</v>
      </c>
      <c r="E668" s="99">
        <v>2661.33</v>
      </c>
      <c r="F668" s="9"/>
      <c r="G668" s="77"/>
      <c r="H668" s="77"/>
      <c r="I668" s="77"/>
      <c r="J668" s="77"/>
      <c r="K668" s="88"/>
    </row>
    <row r="669" spans="4:11" ht="14.45" customHeight="1">
      <c r="D669" s="14">
        <v>668</v>
      </c>
      <c r="E669" s="99">
        <v>2665.32</v>
      </c>
      <c r="F669" s="9"/>
      <c r="G669" s="77"/>
      <c r="H669" s="77"/>
      <c r="I669" s="77"/>
      <c r="J669" s="77"/>
      <c r="K669" s="88"/>
    </row>
    <row r="670" spans="4:11" ht="14.45" customHeight="1">
      <c r="D670" s="14">
        <v>669</v>
      </c>
      <c r="E670" s="99">
        <v>2669.31</v>
      </c>
      <c r="F670" s="9"/>
      <c r="G670" s="77"/>
      <c r="H670" s="77"/>
      <c r="I670" s="77"/>
      <c r="J670" s="77"/>
      <c r="K670" s="88"/>
    </row>
    <row r="671" spans="4:11" ht="14.45" customHeight="1">
      <c r="D671" s="14">
        <v>670</v>
      </c>
      <c r="E671" s="99">
        <v>2673.3</v>
      </c>
      <c r="F671" s="9"/>
      <c r="G671" s="77"/>
      <c r="H671" s="77"/>
      <c r="I671" s="77"/>
      <c r="J671" s="77"/>
      <c r="K671" s="88"/>
    </row>
    <row r="672" spans="4:11" ht="14.45" customHeight="1">
      <c r="D672" s="14">
        <v>671</v>
      </c>
      <c r="E672" s="99">
        <v>2677.29</v>
      </c>
      <c r="F672" s="9"/>
      <c r="G672" s="77"/>
      <c r="H672" s="77"/>
      <c r="I672" s="77"/>
      <c r="J672" s="77"/>
      <c r="K672" s="88"/>
    </row>
    <row r="673" spans="4:11" ht="14.45" customHeight="1">
      <c r="D673" s="14">
        <v>672</v>
      </c>
      <c r="E673" s="99">
        <v>2681.28</v>
      </c>
      <c r="F673" s="9"/>
      <c r="G673" s="77"/>
      <c r="H673" s="77"/>
      <c r="I673" s="77"/>
      <c r="J673" s="77"/>
      <c r="K673" s="88"/>
    </row>
    <row r="674" spans="4:11" ht="14.45" customHeight="1">
      <c r="D674" s="14">
        <v>673</v>
      </c>
      <c r="E674" s="99">
        <v>2685.27</v>
      </c>
      <c r="F674" s="9"/>
      <c r="G674" s="77"/>
      <c r="H674" s="77"/>
      <c r="I674" s="77"/>
      <c r="J674" s="77"/>
      <c r="K674" s="88"/>
    </row>
    <row r="675" spans="4:11" ht="14.45" customHeight="1">
      <c r="D675" s="14">
        <v>674</v>
      </c>
      <c r="E675" s="99">
        <v>2689.26</v>
      </c>
      <c r="F675" s="9"/>
      <c r="G675" s="77"/>
      <c r="H675" s="77"/>
      <c r="I675" s="77"/>
      <c r="J675" s="77"/>
      <c r="K675" s="88"/>
    </row>
    <row r="676" spans="4:11" ht="14.45" customHeight="1">
      <c r="D676" s="14">
        <v>675</v>
      </c>
      <c r="E676" s="99">
        <v>2693.25</v>
      </c>
      <c r="F676" s="9"/>
      <c r="G676" s="77"/>
      <c r="H676" s="77"/>
      <c r="I676" s="77"/>
      <c r="J676" s="77"/>
      <c r="K676" s="88"/>
    </row>
    <row r="677" spans="4:11" ht="14.45" customHeight="1">
      <c r="D677" s="14">
        <v>676</v>
      </c>
      <c r="E677" s="99">
        <v>2697.2400000000002</v>
      </c>
      <c r="F677" s="9"/>
      <c r="G677" s="77"/>
      <c r="H677" s="77"/>
      <c r="I677" s="77"/>
      <c r="J677" s="77"/>
      <c r="K677" s="88"/>
    </row>
    <row r="678" spans="4:11" ht="14.45" customHeight="1">
      <c r="D678" s="14">
        <v>677</v>
      </c>
      <c r="E678" s="99">
        <v>2701.23</v>
      </c>
      <c r="F678" s="9"/>
      <c r="G678" s="77"/>
      <c r="H678" s="77"/>
      <c r="I678" s="77"/>
      <c r="J678" s="77"/>
      <c r="K678" s="88"/>
    </row>
    <row r="679" spans="4:11" ht="14.45" customHeight="1">
      <c r="D679" s="14">
        <v>678</v>
      </c>
      <c r="E679" s="99">
        <v>2705.2200000000003</v>
      </c>
      <c r="F679" s="9"/>
      <c r="G679" s="77"/>
      <c r="H679" s="77"/>
      <c r="I679" s="77"/>
      <c r="J679" s="77"/>
      <c r="K679" s="88"/>
    </row>
    <row r="680" spans="4:11" ht="14.45" customHeight="1">
      <c r="D680" s="14">
        <v>679</v>
      </c>
      <c r="E680" s="99">
        <v>2709.21</v>
      </c>
      <c r="F680" s="9"/>
      <c r="G680" s="77"/>
      <c r="H680" s="77"/>
      <c r="I680" s="77"/>
      <c r="J680" s="77"/>
      <c r="K680" s="88"/>
    </row>
    <row r="681" spans="4:11" ht="14.45" customHeight="1">
      <c r="D681" s="14">
        <v>680</v>
      </c>
      <c r="E681" s="99">
        <v>2713.2000000000003</v>
      </c>
      <c r="F681" s="9"/>
      <c r="G681" s="77"/>
      <c r="H681" s="77"/>
      <c r="I681" s="77"/>
      <c r="J681" s="77"/>
      <c r="K681" s="88"/>
    </row>
    <row r="682" spans="4:11" ht="14.45" customHeight="1">
      <c r="D682" s="14">
        <v>681</v>
      </c>
      <c r="E682" s="99">
        <v>2717.19</v>
      </c>
      <c r="F682" s="9"/>
      <c r="G682" s="77"/>
      <c r="H682" s="77"/>
      <c r="I682" s="77"/>
      <c r="J682" s="77"/>
      <c r="K682" s="88"/>
    </row>
    <row r="683" spans="4:11" ht="14.45" customHeight="1">
      <c r="D683" s="14">
        <v>682</v>
      </c>
      <c r="E683" s="99">
        <v>2721.1800000000003</v>
      </c>
      <c r="F683" s="9"/>
      <c r="G683" s="77"/>
      <c r="H683" s="77"/>
      <c r="I683" s="77"/>
      <c r="J683" s="77"/>
      <c r="K683" s="88"/>
    </row>
    <row r="684" spans="4:11" ht="14.45" customHeight="1">
      <c r="D684" s="14">
        <v>683</v>
      </c>
      <c r="E684" s="99">
        <v>2725.17</v>
      </c>
      <c r="F684" s="9"/>
      <c r="G684" s="77"/>
      <c r="H684" s="77"/>
      <c r="I684" s="77"/>
      <c r="J684" s="77"/>
      <c r="K684" s="88"/>
    </row>
    <row r="685" spans="4:11" ht="14.45" customHeight="1">
      <c r="D685" s="14">
        <v>684</v>
      </c>
      <c r="E685" s="99">
        <v>2729.1600000000003</v>
      </c>
      <c r="F685" s="9"/>
      <c r="G685" s="77"/>
      <c r="H685" s="77"/>
      <c r="I685" s="77"/>
      <c r="J685" s="77"/>
      <c r="K685" s="88"/>
    </row>
    <row r="686" spans="4:11" ht="14.45" customHeight="1">
      <c r="D686" s="14">
        <v>685</v>
      </c>
      <c r="E686" s="99">
        <v>2733.15</v>
      </c>
      <c r="F686" s="9"/>
      <c r="G686" s="77"/>
      <c r="H686" s="77"/>
      <c r="I686" s="77"/>
      <c r="J686" s="77"/>
      <c r="K686" s="88"/>
    </row>
    <row r="687" spans="4:11" ht="14.45" customHeight="1">
      <c r="D687" s="14">
        <v>686</v>
      </c>
      <c r="E687" s="99">
        <v>2737.1400000000003</v>
      </c>
      <c r="F687" s="9"/>
      <c r="G687" s="77"/>
      <c r="H687" s="77"/>
      <c r="I687" s="77"/>
      <c r="J687" s="77"/>
      <c r="K687" s="88"/>
    </row>
    <row r="688" spans="4:11" ht="14.45" customHeight="1">
      <c r="D688" s="14">
        <v>687</v>
      </c>
      <c r="E688" s="99">
        <v>2741.13</v>
      </c>
      <c r="F688" s="9"/>
      <c r="G688" s="77"/>
      <c r="H688" s="77"/>
      <c r="I688" s="77"/>
      <c r="J688" s="77"/>
      <c r="K688" s="88"/>
    </row>
    <row r="689" spans="4:11" ht="14.45" customHeight="1">
      <c r="D689" s="14">
        <v>688</v>
      </c>
      <c r="E689" s="99">
        <v>2745.1200000000003</v>
      </c>
      <c r="F689" s="9"/>
      <c r="G689" s="77"/>
      <c r="H689" s="77"/>
      <c r="I689" s="77"/>
      <c r="J689" s="77"/>
      <c r="K689" s="88"/>
    </row>
    <row r="690" spans="4:11" ht="14.45" customHeight="1">
      <c r="D690" s="14">
        <v>689</v>
      </c>
      <c r="E690" s="99">
        <v>2749.11</v>
      </c>
      <c r="F690" s="9"/>
      <c r="G690" s="77"/>
      <c r="H690" s="77"/>
      <c r="I690" s="77"/>
      <c r="J690" s="77"/>
      <c r="K690" s="88"/>
    </row>
    <row r="691" spans="4:11" ht="14.45" customHeight="1">
      <c r="D691" s="14">
        <v>690</v>
      </c>
      <c r="E691" s="99">
        <v>2753.1000000000004</v>
      </c>
      <c r="F691" s="9"/>
      <c r="G691" s="77"/>
      <c r="H691" s="77"/>
      <c r="I691" s="77"/>
      <c r="J691" s="77"/>
      <c r="K691" s="88"/>
    </row>
    <row r="692" spans="4:11" ht="14.45" customHeight="1">
      <c r="D692" s="14">
        <v>691</v>
      </c>
      <c r="E692" s="99">
        <v>2757.09</v>
      </c>
      <c r="F692" s="9"/>
      <c r="G692" s="77"/>
      <c r="H692" s="77"/>
      <c r="I692" s="77"/>
      <c r="J692" s="77"/>
      <c r="K692" s="88"/>
    </row>
    <row r="693" spans="4:11" ht="14.45" customHeight="1">
      <c r="D693" s="14">
        <v>692</v>
      </c>
      <c r="E693" s="99">
        <v>2761.08</v>
      </c>
      <c r="F693" s="9"/>
      <c r="G693" s="77"/>
      <c r="H693" s="77"/>
      <c r="I693" s="77"/>
      <c r="J693" s="77"/>
      <c r="K693" s="88"/>
    </row>
    <row r="694" spans="4:11" ht="14.45" customHeight="1">
      <c r="D694" s="14">
        <v>693</v>
      </c>
      <c r="E694" s="99">
        <v>2765.07</v>
      </c>
      <c r="F694" s="9"/>
      <c r="G694" s="77"/>
      <c r="H694" s="77"/>
      <c r="I694" s="77"/>
      <c r="J694" s="77"/>
      <c r="K694" s="88"/>
    </row>
    <row r="695" spans="4:11" ht="14.45" customHeight="1">
      <c r="D695" s="14">
        <v>694</v>
      </c>
      <c r="E695" s="99">
        <v>2769.06</v>
      </c>
      <c r="F695" s="9"/>
      <c r="G695" s="77"/>
      <c r="H695" s="77"/>
      <c r="I695" s="77"/>
      <c r="J695" s="77"/>
      <c r="K695" s="88"/>
    </row>
    <row r="696" spans="4:11" ht="14.45" customHeight="1">
      <c r="D696" s="14">
        <v>695</v>
      </c>
      <c r="E696" s="99">
        <v>2773.05</v>
      </c>
      <c r="F696" s="9"/>
      <c r="G696" s="77"/>
      <c r="H696" s="77"/>
      <c r="I696" s="77"/>
      <c r="J696" s="77"/>
      <c r="K696" s="88"/>
    </row>
    <row r="697" spans="4:11" ht="14.45" customHeight="1">
      <c r="D697" s="14">
        <v>696</v>
      </c>
      <c r="E697" s="99">
        <v>2777.04</v>
      </c>
      <c r="F697" s="9"/>
      <c r="G697" s="77"/>
      <c r="H697" s="77"/>
      <c r="I697" s="77"/>
      <c r="J697" s="77"/>
      <c r="K697" s="88"/>
    </row>
    <row r="698" spans="4:11" ht="14.45" customHeight="1">
      <c r="D698" s="14">
        <v>697</v>
      </c>
      <c r="E698" s="99">
        <v>2781.03</v>
      </c>
      <c r="F698" s="9"/>
      <c r="G698" s="77"/>
      <c r="H698" s="77"/>
      <c r="I698" s="77"/>
      <c r="J698" s="77"/>
      <c r="K698" s="88"/>
    </row>
    <row r="699" spans="4:11" ht="14.45" customHeight="1">
      <c r="D699" s="14">
        <v>698</v>
      </c>
      <c r="E699" s="99">
        <v>2785.02</v>
      </c>
      <c r="F699" s="9"/>
      <c r="G699" s="77"/>
      <c r="H699" s="77"/>
      <c r="I699" s="77"/>
      <c r="J699" s="77"/>
      <c r="K699" s="88"/>
    </row>
    <row r="700" spans="4:11" ht="14.45" customHeight="1">
      <c r="D700" s="14">
        <v>699</v>
      </c>
      <c r="E700" s="99">
        <v>2789.01</v>
      </c>
      <c r="F700" s="9"/>
      <c r="G700" s="77"/>
      <c r="H700" s="77"/>
      <c r="I700" s="77"/>
      <c r="J700" s="77"/>
      <c r="K700" s="88"/>
    </row>
    <row r="701" spans="4:11" ht="14.45" customHeight="1">
      <c r="D701" s="14">
        <v>700</v>
      </c>
      <c r="E701" s="99">
        <v>2793</v>
      </c>
      <c r="F701" s="9"/>
      <c r="G701" s="77"/>
      <c r="H701" s="77"/>
      <c r="I701" s="77"/>
      <c r="J701" s="77"/>
      <c r="K701" s="88"/>
    </row>
    <row r="702" spans="4:11" ht="14.45" customHeight="1">
      <c r="D702" s="14">
        <v>701</v>
      </c>
      <c r="E702" s="99">
        <v>2796.9900000000002</v>
      </c>
      <c r="F702" s="9"/>
      <c r="G702" s="77"/>
      <c r="H702" s="77"/>
      <c r="I702" s="77"/>
      <c r="J702" s="77"/>
      <c r="K702" s="88"/>
    </row>
    <row r="703" spans="4:11" ht="14.45" customHeight="1">
      <c r="D703" s="14">
        <v>702</v>
      </c>
      <c r="E703" s="99">
        <v>2800.98</v>
      </c>
      <c r="F703" s="9"/>
      <c r="G703" s="77"/>
      <c r="H703" s="77"/>
      <c r="I703" s="77"/>
      <c r="J703" s="77"/>
      <c r="K703" s="88"/>
    </row>
    <row r="704" spans="4:11" ht="14.45" customHeight="1">
      <c r="D704" s="14">
        <v>703</v>
      </c>
      <c r="E704" s="99">
        <v>2804.9700000000003</v>
      </c>
      <c r="F704" s="9"/>
      <c r="G704" s="77"/>
      <c r="H704" s="77"/>
      <c r="I704" s="77"/>
      <c r="J704" s="77"/>
      <c r="K704" s="88"/>
    </row>
    <row r="705" spans="4:11" ht="14.45" customHeight="1">
      <c r="D705" s="14">
        <v>704</v>
      </c>
      <c r="E705" s="99">
        <v>2808.96</v>
      </c>
      <c r="F705" s="9"/>
      <c r="G705" s="77"/>
      <c r="H705" s="77"/>
      <c r="I705" s="77"/>
      <c r="J705" s="77"/>
      <c r="K705" s="88"/>
    </row>
    <row r="706" spans="4:11" ht="14.45" customHeight="1">
      <c r="D706" s="14">
        <v>705</v>
      </c>
      <c r="E706" s="99">
        <v>2812.9500000000003</v>
      </c>
      <c r="F706" s="9"/>
      <c r="G706" s="77"/>
      <c r="H706" s="77"/>
      <c r="I706" s="77"/>
      <c r="J706" s="77"/>
      <c r="K706" s="88"/>
    </row>
    <row r="707" spans="4:11" ht="14.45" customHeight="1">
      <c r="D707" s="14">
        <v>706</v>
      </c>
      <c r="E707" s="99">
        <v>2816.94</v>
      </c>
      <c r="F707" s="9"/>
      <c r="G707" s="77"/>
      <c r="H707" s="77"/>
      <c r="I707" s="77"/>
      <c r="J707" s="77"/>
      <c r="K707" s="88"/>
    </row>
    <row r="708" spans="4:11" ht="14.45" customHeight="1">
      <c r="D708" s="14">
        <v>707</v>
      </c>
      <c r="E708" s="99">
        <v>2820.9300000000003</v>
      </c>
      <c r="F708" s="9"/>
      <c r="G708" s="77"/>
      <c r="H708" s="77"/>
      <c r="I708" s="77"/>
      <c r="J708" s="77"/>
      <c r="K708" s="88"/>
    </row>
    <row r="709" spans="4:11" ht="14.45" customHeight="1">
      <c r="D709" s="14">
        <v>708</v>
      </c>
      <c r="E709" s="99">
        <v>2824.92</v>
      </c>
      <c r="F709" s="9"/>
      <c r="G709" s="77"/>
      <c r="H709" s="77"/>
      <c r="I709" s="77"/>
      <c r="J709" s="77"/>
      <c r="K709" s="88"/>
    </row>
    <row r="710" spans="4:11" ht="14.45" customHeight="1">
      <c r="D710" s="14">
        <v>709</v>
      </c>
      <c r="E710" s="99">
        <v>2828.9100000000003</v>
      </c>
      <c r="F710" s="9"/>
      <c r="G710" s="77"/>
      <c r="H710" s="77"/>
      <c r="I710" s="77"/>
      <c r="J710" s="77"/>
      <c r="K710" s="88"/>
    </row>
    <row r="711" spans="4:11" ht="14.45" customHeight="1">
      <c r="D711" s="14">
        <v>710</v>
      </c>
      <c r="E711" s="99">
        <v>2832.9</v>
      </c>
      <c r="F711" s="9"/>
      <c r="G711" s="77"/>
      <c r="H711" s="77"/>
      <c r="I711" s="77"/>
      <c r="J711" s="77"/>
      <c r="K711" s="88"/>
    </row>
    <row r="712" spans="4:11" ht="14.45" customHeight="1">
      <c r="D712" s="14">
        <v>711</v>
      </c>
      <c r="E712" s="99">
        <v>2836.8900000000003</v>
      </c>
      <c r="F712" s="9"/>
      <c r="G712" s="77"/>
      <c r="H712" s="77"/>
      <c r="I712" s="77"/>
      <c r="J712" s="77"/>
      <c r="K712" s="88"/>
    </row>
    <row r="713" spans="4:11" ht="14.45" customHeight="1">
      <c r="D713" s="14">
        <v>712</v>
      </c>
      <c r="E713" s="99">
        <v>2840.88</v>
      </c>
      <c r="F713" s="9"/>
      <c r="G713" s="77"/>
      <c r="H713" s="77"/>
      <c r="I713" s="77"/>
      <c r="J713" s="77"/>
      <c r="K713" s="88"/>
    </row>
    <row r="714" spans="4:11" ht="14.45" customHeight="1">
      <c r="D714" s="14">
        <v>713</v>
      </c>
      <c r="E714" s="99">
        <v>2844.8700000000003</v>
      </c>
      <c r="F714" s="9"/>
      <c r="G714" s="77"/>
      <c r="H714" s="77"/>
      <c r="I714" s="77"/>
      <c r="J714" s="77"/>
      <c r="K714" s="88"/>
    </row>
    <row r="715" spans="4:11" ht="14.45" customHeight="1">
      <c r="D715" s="14">
        <v>714</v>
      </c>
      <c r="E715" s="99">
        <v>2848.86</v>
      </c>
      <c r="F715" s="9"/>
      <c r="G715" s="77"/>
      <c r="H715" s="77"/>
      <c r="I715" s="77"/>
      <c r="J715" s="77"/>
      <c r="K715" s="88"/>
    </row>
    <row r="716" spans="4:11" ht="14.45" customHeight="1">
      <c r="D716" s="14">
        <v>715</v>
      </c>
      <c r="E716" s="99">
        <v>2852.8500000000004</v>
      </c>
      <c r="F716" s="9"/>
      <c r="G716" s="77"/>
      <c r="H716" s="77"/>
      <c r="I716" s="77"/>
      <c r="J716" s="77"/>
      <c r="K716" s="88"/>
    </row>
    <row r="717" spans="4:11" ht="14.45" customHeight="1">
      <c r="D717" s="14">
        <v>716</v>
      </c>
      <c r="E717" s="99">
        <v>2856.84</v>
      </c>
      <c r="F717" s="9"/>
      <c r="G717" s="77"/>
      <c r="H717" s="77"/>
      <c r="I717" s="77"/>
      <c r="J717" s="77"/>
      <c r="K717" s="88"/>
    </row>
    <row r="718" spans="4:11" ht="14.45" customHeight="1">
      <c r="D718" s="14">
        <v>717</v>
      </c>
      <c r="E718" s="99">
        <v>2860.83</v>
      </c>
      <c r="F718" s="9"/>
      <c r="G718" s="77"/>
      <c r="H718" s="77"/>
      <c r="I718" s="77"/>
      <c r="J718" s="77"/>
      <c r="K718" s="88"/>
    </row>
    <row r="719" spans="4:11" ht="14.45" customHeight="1">
      <c r="D719" s="14">
        <v>718</v>
      </c>
      <c r="E719" s="99">
        <v>2864.82</v>
      </c>
      <c r="F719" s="9"/>
      <c r="G719" s="77"/>
      <c r="H719" s="77"/>
      <c r="I719" s="77"/>
      <c r="J719" s="77"/>
      <c r="K719" s="88"/>
    </row>
    <row r="720" spans="4:11" ht="14.45" customHeight="1">
      <c r="D720" s="14">
        <v>719</v>
      </c>
      <c r="E720" s="99">
        <v>2868.81</v>
      </c>
      <c r="F720" s="9"/>
      <c r="G720" s="77"/>
      <c r="H720" s="77"/>
      <c r="I720" s="77"/>
      <c r="J720" s="77"/>
      <c r="K720" s="88"/>
    </row>
    <row r="721" spans="4:11" ht="14.45" customHeight="1">
      <c r="D721" s="14">
        <v>720</v>
      </c>
      <c r="E721" s="99">
        <v>2872.8</v>
      </c>
      <c r="F721" s="9"/>
      <c r="G721" s="77"/>
      <c r="H721" s="77"/>
      <c r="I721" s="77"/>
      <c r="J721" s="77"/>
      <c r="K721" s="88"/>
    </row>
    <row r="722" spans="4:11" ht="14.45" customHeight="1">
      <c r="D722" s="14">
        <v>721</v>
      </c>
      <c r="E722" s="99">
        <v>2876.79</v>
      </c>
      <c r="F722" s="9"/>
      <c r="G722" s="77"/>
      <c r="H722" s="77"/>
      <c r="I722" s="77"/>
      <c r="J722" s="77"/>
      <c r="K722" s="88"/>
    </row>
    <row r="723" spans="4:11" ht="14.45" customHeight="1">
      <c r="D723" s="14">
        <v>722</v>
      </c>
      <c r="E723" s="99">
        <v>2880.78</v>
      </c>
      <c r="F723" s="9"/>
      <c r="G723" s="77"/>
      <c r="H723" s="77"/>
      <c r="I723" s="77"/>
      <c r="J723" s="77"/>
      <c r="K723" s="88"/>
    </row>
    <row r="724" spans="4:11" ht="14.45" customHeight="1">
      <c r="D724" s="14">
        <v>723</v>
      </c>
      <c r="E724" s="99">
        <v>2884.77</v>
      </c>
      <c r="F724" s="9"/>
      <c r="G724" s="77"/>
      <c r="H724" s="77"/>
      <c r="I724" s="77"/>
      <c r="J724" s="77"/>
      <c r="K724" s="88"/>
    </row>
    <row r="725" spans="4:11" ht="14.45" customHeight="1">
      <c r="D725" s="14">
        <v>724</v>
      </c>
      <c r="E725" s="99">
        <v>2888.76</v>
      </c>
      <c r="F725" s="9"/>
      <c r="G725" s="77"/>
      <c r="H725" s="77"/>
      <c r="I725" s="77"/>
      <c r="J725" s="77"/>
      <c r="K725" s="88"/>
    </row>
    <row r="726" spans="4:11" ht="14.45" customHeight="1">
      <c r="D726" s="14">
        <v>725</v>
      </c>
      <c r="E726" s="99">
        <v>2892.75</v>
      </c>
      <c r="F726" s="9"/>
      <c r="G726" s="77"/>
      <c r="H726" s="77"/>
      <c r="I726" s="77"/>
      <c r="J726" s="77"/>
      <c r="K726" s="88"/>
    </row>
    <row r="727" spans="4:11" ht="14.45" customHeight="1">
      <c r="D727" s="14">
        <v>726</v>
      </c>
      <c r="E727" s="99">
        <v>2896.7400000000002</v>
      </c>
      <c r="F727" s="9"/>
      <c r="G727" s="77"/>
      <c r="H727" s="77"/>
      <c r="I727" s="77"/>
      <c r="J727" s="77"/>
      <c r="K727" s="88"/>
    </row>
    <row r="728" spans="4:11" ht="14.45" customHeight="1">
      <c r="D728" s="14">
        <v>727</v>
      </c>
      <c r="E728" s="99">
        <v>2900.73</v>
      </c>
      <c r="F728" s="9"/>
      <c r="G728" s="77"/>
      <c r="H728" s="77"/>
      <c r="I728" s="77"/>
      <c r="J728" s="77"/>
      <c r="K728" s="88"/>
    </row>
    <row r="729" spans="4:11" ht="14.45" customHeight="1">
      <c r="D729" s="14">
        <v>728</v>
      </c>
      <c r="E729" s="99">
        <v>2904.7200000000003</v>
      </c>
      <c r="F729" s="9"/>
      <c r="G729" s="77"/>
      <c r="H729" s="77"/>
      <c r="I729" s="77"/>
      <c r="J729" s="77"/>
      <c r="K729" s="88"/>
    </row>
    <row r="730" spans="4:11" ht="14.45" customHeight="1">
      <c r="D730" s="14">
        <v>729</v>
      </c>
      <c r="E730" s="99">
        <v>2908.71</v>
      </c>
      <c r="F730" s="9"/>
      <c r="G730" s="77"/>
      <c r="H730" s="77"/>
      <c r="I730" s="77"/>
      <c r="J730" s="77"/>
      <c r="K730" s="88"/>
    </row>
    <row r="731" spans="4:11" ht="14.45" customHeight="1">
      <c r="D731" s="14">
        <v>730</v>
      </c>
      <c r="E731" s="99">
        <v>2912.7000000000003</v>
      </c>
      <c r="F731" s="9"/>
      <c r="G731" s="77"/>
      <c r="H731" s="77"/>
      <c r="I731" s="77"/>
      <c r="J731" s="77"/>
      <c r="K731" s="88"/>
    </row>
    <row r="732" spans="4:11" ht="14.45" customHeight="1">
      <c r="D732" s="14">
        <v>731</v>
      </c>
      <c r="E732" s="99">
        <v>2916.69</v>
      </c>
      <c r="F732" s="9"/>
      <c r="G732" s="77"/>
      <c r="H732" s="77"/>
      <c r="I732" s="77"/>
      <c r="J732" s="77"/>
      <c r="K732" s="88"/>
    </row>
    <row r="733" spans="4:11" ht="14.45" customHeight="1">
      <c r="D733" s="14">
        <v>732</v>
      </c>
      <c r="E733" s="99">
        <v>2920.6800000000003</v>
      </c>
      <c r="F733" s="9"/>
      <c r="G733" s="77"/>
      <c r="H733" s="77"/>
      <c r="I733" s="77"/>
      <c r="J733" s="77"/>
      <c r="K733" s="88"/>
    </row>
    <row r="734" spans="4:11" ht="14.45" customHeight="1">
      <c r="D734" s="14">
        <v>733</v>
      </c>
      <c r="E734" s="99">
        <v>2924.67</v>
      </c>
      <c r="F734" s="9"/>
      <c r="G734" s="77"/>
      <c r="H734" s="77"/>
      <c r="I734" s="77"/>
      <c r="J734" s="77"/>
      <c r="K734" s="88"/>
    </row>
    <row r="735" spans="4:11" ht="14.45" customHeight="1">
      <c r="D735" s="14">
        <v>734</v>
      </c>
      <c r="E735" s="99">
        <v>2928.6600000000003</v>
      </c>
      <c r="F735" s="9"/>
      <c r="G735" s="77"/>
      <c r="H735" s="77"/>
      <c r="I735" s="77"/>
      <c r="J735" s="77"/>
      <c r="K735" s="88"/>
    </row>
    <row r="736" spans="4:11" ht="14.45" customHeight="1">
      <c r="D736" s="14">
        <v>735</v>
      </c>
      <c r="E736" s="99">
        <v>2932.65</v>
      </c>
      <c r="F736" s="9"/>
      <c r="G736" s="77"/>
      <c r="H736" s="77"/>
      <c r="I736" s="77"/>
      <c r="J736" s="77"/>
      <c r="K736" s="88"/>
    </row>
    <row r="737" spans="4:11" ht="14.45" customHeight="1">
      <c r="D737" s="14">
        <v>736</v>
      </c>
      <c r="E737" s="99">
        <v>2936.6400000000003</v>
      </c>
      <c r="F737" s="9"/>
      <c r="G737" s="77"/>
      <c r="H737" s="77"/>
      <c r="I737" s="77"/>
      <c r="J737" s="77"/>
      <c r="K737" s="88"/>
    </row>
    <row r="738" spans="4:11" ht="14.45" customHeight="1">
      <c r="D738" s="14">
        <v>737</v>
      </c>
      <c r="E738" s="99">
        <v>2940.63</v>
      </c>
      <c r="F738" s="9"/>
      <c r="G738" s="77"/>
      <c r="H738" s="77"/>
      <c r="I738" s="77"/>
      <c r="J738" s="77"/>
      <c r="K738" s="88"/>
    </row>
    <row r="739" spans="4:11" ht="14.45" customHeight="1">
      <c r="D739" s="14">
        <v>738</v>
      </c>
      <c r="E739" s="99">
        <v>2944.6200000000003</v>
      </c>
      <c r="F739" s="9"/>
      <c r="G739" s="77"/>
      <c r="H739" s="77"/>
      <c r="I739" s="77"/>
      <c r="J739" s="77"/>
      <c r="K739" s="88"/>
    </row>
    <row r="740" spans="4:11" ht="14.45" customHeight="1">
      <c r="D740" s="14">
        <v>739</v>
      </c>
      <c r="E740" s="99">
        <v>2948.61</v>
      </c>
      <c r="F740" s="9"/>
      <c r="G740" s="77"/>
      <c r="H740" s="77"/>
      <c r="I740" s="77"/>
      <c r="J740" s="77"/>
      <c r="K740" s="88"/>
    </row>
    <row r="741" spans="4:11" ht="14.45" customHeight="1">
      <c r="D741" s="14">
        <v>740</v>
      </c>
      <c r="E741" s="99">
        <v>2952.6000000000004</v>
      </c>
      <c r="F741" s="9"/>
      <c r="G741" s="77"/>
      <c r="H741" s="77"/>
      <c r="I741" s="77"/>
      <c r="J741" s="77"/>
      <c r="K741" s="88"/>
    </row>
    <row r="742" spans="4:11" ht="14.45" customHeight="1">
      <c r="D742" s="14">
        <v>741</v>
      </c>
      <c r="E742" s="99">
        <v>2956.59</v>
      </c>
      <c r="F742" s="9"/>
      <c r="G742" s="77"/>
      <c r="H742" s="77"/>
      <c r="I742" s="77"/>
      <c r="J742" s="77"/>
      <c r="K742" s="88"/>
    </row>
    <row r="743" spans="4:11" ht="14.45" customHeight="1">
      <c r="D743" s="14">
        <v>742</v>
      </c>
      <c r="E743" s="99">
        <v>2960.5800000000004</v>
      </c>
      <c r="F743" s="9"/>
      <c r="G743" s="77"/>
      <c r="H743" s="77"/>
      <c r="I743" s="77"/>
      <c r="J743" s="77"/>
      <c r="K743" s="88"/>
    </row>
    <row r="744" spans="4:11" ht="14.45" customHeight="1">
      <c r="D744" s="14">
        <v>743</v>
      </c>
      <c r="E744" s="99">
        <v>2964.57</v>
      </c>
      <c r="F744" s="9"/>
      <c r="G744" s="77"/>
      <c r="H744" s="77"/>
      <c r="I744" s="77"/>
      <c r="J744" s="77"/>
      <c r="K744" s="88"/>
    </row>
    <row r="745" spans="4:11" ht="14.45" customHeight="1">
      <c r="D745" s="14">
        <v>744</v>
      </c>
      <c r="E745" s="99">
        <v>2968.56</v>
      </c>
      <c r="F745" s="9"/>
      <c r="G745" s="77"/>
      <c r="H745" s="77"/>
      <c r="I745" s="77"/>
      <c r="J745" s="77"/>
      <c r="K745" s="88"/>
    </row>
    <row r="746" spans="4:11" ht="14.45" customHeight="1">
      <c r="D746" s="14">
        <v>745</v>
      </c>
      <c r="E746" s="99">
        <v>2972.55</v>
      </c>
      <c r="F746" s="9"/>
      <c r="G746" s="77"/>
      <c r="H746" s="77"/>
      <c r="I746" s="77"/>
      <c r="J746" s="77"/>
      <c r="K746" s="88"/>
    </row>
    <row r="747" spans="4:11" ht="14.45" customHeight="1">
      <c r="D747" s="14">
        <v>746</v>
      </c>
      <c r="E747" s="99">
        <v>2976.54</v>
      </c>
      <c r="F747" s="9"/>
      <c r="G747" s="77"/>
      <c r="H747" s="77"/>
      <c r="I747" s="77"/>
      <c r="J747" s="77"/>
      <c r="K747" s="88"/>
    </row>
    <row r="748" spans="4:11" ht="14.45" customHeight="1">
      <c r="D748" s="14">
        <v>747</v>
      </c>
      <c r="E748" s="99">
        <v>2980.53</v>
      </c>
      <c r="F748" s="9"/>
      <c r="G748" s="77"/>
      <c r="H748" s="77"/>
      <c r="I748" s="77"/>
      <c r="J748" s="77"/>
      <c r="K748" s="88"/>
    </row>
    <row r="749" spans="4:11" ht="14.45" customHeight="1">
      <c r="D749" s="14">
        <v>748</v>
      </c>
      <c r="E749" s="99">
        <v>2984.52</v>
      </c>
      <c r="F749" s="9"/>
      <c r="G749" s="77"/>
      <c r="H749" s="77"/>
      <c r="I749" s="77"/>
      <c r="J749" s="77"/>
      <c r="K749" s="88"/>
    </row>
    <row r="750" spans="4:11" ht="14.45" customHeight="1">
      <c r="D750" s="14">
        <v>749</v>
      </c>
      <c r="E750" s="99">
        <v>2988.51</v>
      </c>
      <c r="F750" s="9"/>
      <c r="G750" s="77"/>
      <c r="H750" s="77"/>
      <c r="I750" s="77"/>
      <c r="J750" s="77"/>
      <c r="K750" s="88"/>
    </row>
    <row r="751" spans="4:11" ht="14.45" customHeight="1">
      <c r="D751" s="14">
        <v>750</v>
      </c>
      <c r="E751" s="99">
        <v>2992.5</v>
      </c>
      <c r="F751" s="9"/>
      <c r="G751" s="77"/>
      <c r="H751" s="77"/>
      <c r="I751" s="77"/>
      <c r="J751" s="77"/>
      <c r="K751" s="88"/>
    </row>
    <row r="752" spans="4:11" ht="14.45" customHeight="1">
      <c r="D752" s="14">
        <v>751</v>
      </c>
      <c r="E752" s="99">
        <v>2996.4900000000002</v>
      </c>
      <c r="F752" s="9"/>
      <c r="G752" s="77"/>
      <c r="H752" s="77"/>
      <c r="I752" s="77"/>
      <c r="J752" s="77"/>
      <c r="K752" s="88"/>
    </row>
    <row r="753" spans="4:11" ht="14.45" customHeight="1">
      <c r="D753" s="14">
        <v>752</v>
      </c>
      <c r="E753" s="99">
        <v>3000.48</v>
      </c>
      <c r="F753" s="9"/>
      <c r="G753" s="77"/>
      <c r="H753" s="77"/>
      <c r="I753" s="77"/>
      <c r="J753" s="77"/>
      <c r="K753" s="88"/>
    </row>
    <row r="754" spans="4:11" ht="14.45" customHeight="1">
      <c r="D754" s="14">
        <v>753</v>
      </c>
      <c r="E754" s="99">
        <v>3004.4700000000003</v>
      </c>
      <c r="F754" s="9"/>
      <c r="G754" s="77"/>
      <c r="H754" s="77"/>
      <c r="I754" s="77"/>
      <c r="J754" s="77"/>
      <c r="K754" s="88"/>
    </row>
    <row r="755" spans="4:11" ht="14.45" customHeight="1">
      <c r="D755" s="14">
        <v>754</v>
      </c>
      <c r="E755" s="99">
        <v>3008.46</v>
      </c>
      <c r="F755" s="9"/>
      <c r="G755" s="77"/>
      <c r="H755" s="77"/>
      <c r="I755" s="77"/>
      <c r="J755" s="77"/>
      <c r="K755" s="88"/>
    </row>
    <row r="756" spans="4:11" ht="14.45" customHeight="1">
      <c r="D756" s="14">
        <v>755</v>
      </c>
      <c r="E756" s="99">
        <v>3012.4500000000003</v>
      </c>
      <c r="F756" s="9"/>
      <c r="G756" s="77"/>
      <c r="H756" s="77"/>
      <c r="I756" s="77"/>
      <c r="J756" s="77"/>
      <c r="K756" s="88"/>
    </row>
    <row r="757" spans="4:11" ht="14.45" customHeight="1">
      <c r="D757" s="14">
        <v>756</v>
      </c>
      <c r="E757" s="99">
        <v>3016.44</v>
      </c>
      <c r="F757" s="9"/>
      <c r="G757" s="77"/>
      <c r="H757" s="77"/>
      <c r="I757" s="77"/>
      <c r="J757" s="77"/>
      <c r="K757" s="88"/>
    </row>
    <row r="758" spans="4:11" ht="14.45" customHeight="1">
      <c r="D758" s="14">
        <v>757</v>
      </c>
      <c r="E758" s="99">
        <v>3020.4300000000003</v>
      </c>
      <c r="F758" s="9"/>
      <c r="G758" s="77"/>
      <c r="H758" s="77"/>
      <c r="I758" s="77"/>
      <c r="J758" s="77"/>
      <c r="K758" s="88"/>
    </row>
    <row r="759" spans="4:11" ht="14.45" customHeight="1">
      <c r="D759" s="14">
        <v>758</v>
      </c>
      <c r="E759" s="99">
        <v>3024.42</v>
      </c>
      <c r="F759" s="9"/>
      <c r="G759" s="77"/>
      <c r="H759" s="77"/>
      <c r="I759" s="77"/>
      <c r="J759" s="77"/>
      <c r="K759" s="88"/>
    </row>
    <row r="760" spans="4:11" ht="14.45" customHeight="1">
      <c r="D760" s="14">
        <v>759</v>
      </c>
      <c r="E760" s="99">
        <v>3028.4100000000003</v>
      </c>
      <c r="F760" s="9"/>
      <c r="G760" s="77"/>
      <c r="H760" s="77"/>
      <c r="I760" s="77"/>
      <c r="J760" s="77"/>
      <c r="K760" s="88"/>
    </row>
    <row r="761" spans="4:11" ht="14.45" customHeight="1">
      <c r="D761" s="14">
        <v>760</v>
      </c>
      <c r="E761" s="99">
        <v>3032.4</v>
      </c>
      <c r="F761" s="9"/>
      <c r="G761" s="77"/>
      <c r="H761" s="77"/>
      <c r="I761" s="77"/>
      <c r="J761" s="77"/>
      <c r="K761" s="88"/>
    </row>
    <row r="762" spans="4:11" ht="14.45" customHeight="1">
      <c r="D762" s="14">
        <v>761</v>
      </c>
      <c r="E762" s="99">
        <v>3036.3900000000003</v>
      </c>
      <c r="F762" s="9"/>
      <c r="G762" s="77"/>
      <c r="H762" s="77"/>
      <c r="I762" s="77"/>
      <c r="J762" s="77"/>
      <c r="K762" s="88"/>
    </row>
    <row r="763" spans="4:11" ht="14.45" customHeight="1">
      <c r="D763" s="14">
        <v>762</v>
      </c>
      <c r="E763" s="99">
        <v>3040.38</v>
      </c>
      <c r="F763" s="9"/>
      <c r="G763" s="77"/>
      <c r="H763" s="77"/>
      <c r="I763" s="77"/>
      <c r="J763" s="77"/>
      <c r="K763" s="88"/>
    </row>
    <row r="764" spans="4:11" ht="14.45" customHeight="1">
      <c r="D764" s="14">
        <v>763</v>
      </c>
      <c r="E764" s="99">
        <v>3044.3700000000003</v>
      </c>
      <c r="F764" s="9"/>
      <c r="G764" s="77"/>
      <c r="H764" s="77"/>
      <c r="I764" s="77"/>
      <c r="J764" s="77"/>
      <c r="K764" s="88"/>
    </row>
    <row r="765" spans="4:11" ht="14.45" customHeight="1">
      <c r="D765" s="14">
        <v>764</v>
      </c>
      <c r="E765" s="99">
        <v>3048.36</v>
      </c>
      <c r="F765" s="9"/>
      <c r="G765" s="77"/>
      <c r="H765" s="77"/>
      <c r="I765" s="77"/>
      <c r="J765" s="77"/>
      <c r="K765" s="88"/>
    </row>
    <row r="766" spans="4:11" ht="14.45" customHeight="1">
      <c r="D766" s="14">
        <v>765</v>
      </c>
      <c r="E766" s="99">
        <v>3052.3500000000004</v>
      </c>
      <c r="F766" s="9"/>
      <c r="G766" s="77"/>
      <c r="H766" s="77"/>
      <c r="I766" s="77"/>
      <c r="J766" s="77"/>
      <c r="K766" s="88"/>
    </row>
    <row r="767" spans="4:11" ht="14.45" customHeight="1">
      <c r="D767" s="14">
        <v>766</v>
      </c>
      <c r="E767" s="99">
        <v>3056.34</v>
      </c>
      <c r="F767" s="9"/>
      <c r="G767" s="77"/>
      <c r="H767" s="77"/>
      <c r="I767" s="77"/>
      <c r="J767" s="77"/>
      <c r="K767" s="88"/>
    </row>
    <row r="768" spans="4:11" ht="14.45" customHeight="1">
      <c r="D768" s="14">
        <v>767</v>
      </c>
      <c r="E768" s="99">
        <v>3060.3300000000004</v>
      </c>
      <c r="F768" s="9"/>
      <c r="G768" s="77"/>
      <c r="H768" s="77"/>
      <c r="I768" s="77"/>
      <c r="J768" s="77"/>
      <c r="K768" s="88"/>
    </row>
    <row r="769" spans="4:11" ht="14.45" customHeight="1">
      <c r="D769" s="14">
        <v>768</v>
      </c>
      <c r="E769" s="99">
        <v>3064.32</v>
      </c>
      <c r="F769" s="9"/>
      <c r="G769" s="77"/>
      <c r="H769" s="77"/>
      <c r="I769" s="77"/>
      <c r="J769" s="77"/>
      <c r="K769" s="88"/>
    </row>
    <row r="770" spans="4:11" ht="14.45" customHeight="1">
      <c r="D770" s="14">
        <v>769</v>
      </c>
      <c r="E770" s="99">
        <v>3068.31</v>
      </c>
      <c r="F770" s="9"/>
      <c r="G770" s="77"/>
      <c r="H770" s="77"/>
      <c r="I770" s="77"/>
      <c r="J770" s="77"/>
      <c r="K770" s="88"/>
    </row>
    <row r="771" spans="4:11" ht="14.45" customHeight="1">
      <c r="D771" s="14">
        <v>770</v>
      </c>
      <c r="E771" s="99">
        <v>3072.3</v>
      </c>
      <c r="F771" s="9"/>
      <c r="G771" s="77"/>
      <c r="H771" s="77"/>
      <c r="I771" s="77"/>
      <c r="J771" s="77"/>
      <c r="K771" s="88"/>
    </row>
    <row r="772" spans="4:11" ht="14.45" customHeight="1">
      <c r="D772" s="14">
        <v>771</v>
      </c>
      <c r="E772" s="99">
        <v>3076.29</v>
      </c>
      <c r="F772" s="9"/>
      <c r="G772" s="77"/>
      <c r="H772" s="77"/>
      <c r="I772" s="77"/>
      <c r="J772" s="77"/>
      <c r="K772" s="88"/>
    </row>
    <row r="773" spans="4:11" ht="14.45" customHeight="1">
      <c r="D773" s="14">
        <v>772</v>
      </c>
      <c r="E773" s="99">
        <v>3080.28</v>
      </c>
      <c r="F773" s="9"/>
      <c r="G773" s="77"/>
      <c r="H773" s="77"/>
      <c r="I773" s="77"/>
      <c r="J773" s="77"/>
      <c r="K773" s="88"/>
    </row>
    <row r="774" spans="4:11" ht="14.45" customHeight="1">
      <c r="D774" s="14">
        <v>773</v>
      </c>
      <c r="E774" s="99">
        <v>3084.27</v>
      </c>
      <c r="F774" s="9"/>
      <c r="G774" s="77"/>
      <c r="H774" s="77"/>
      <c r="I774" s="77"/>
      <c r="J774" s="77"/>
      <c r="K774" s="88"/>
    </row>
    <row r="775" spans="4:11" ht="14.45" customHeight="1">
      <c r="D775" s="14">
        <v>774</v>
      </c>
      <c r="E775" s="99">
        <v>3088.26</v>
      </c>
      <c r="F775" s="9"/>
      <c r="G775" s="77"/>
      <c r="H775" s="77"/>
      <c r="I775" s="77"/>
      <c r="J775" s="77"/>
      <c r="K775" s="88"/>
    </row>
    <row r="776" spans="4:11" ht="14.45" customHeight="1">
      <c r="D776" s="14">
        <v>775</v>
      </c>
      <c r="E776" s="99">
        <v>3092.25</v>
      </c>
      <c r="F776" s="9"/>
      <c r="G776" s="77"/>
      <c r="H776" s="77"/>
      <c r="I776" s="77"/>
      <c r="J776" s="77"/>
      <c r="K776" s="88"/>
    </row>
    <row r="777" spans="4:11" ht="14.45" customHeight="1">
      <c r="D777" s="14">
        <v>776</v>
      </c>
      <c r="E777" s="99">
        <v>3096.2400000000002</v>
      </c>
      <c r="F777" s="9"/>
      <c r="G777" s="77"/>
      <c r="H777" s="77"/>
      <c r="I777" s="77"/>
      <c r="J777" s="77"/>
      <c r="K777" s="88"/>
    </row>
    <row r="778" spans="4:11" ht="14.45" customHeight="1">
      <c r="D778" s="14">
        <v>777</v>
      </c>
      <c r="E778" s="99">
        <v>3100.23</v>
      </c>
      <c r="F778" s="9"/>
      <c r="G778" s="77"/>
      <c r="H778" s="77"/>
      <c r="I778" s="77"/>
      <c r="J778" s="77"/>
      <c r="K778" s="88"/>
    </row>
    <row r="779" spans="4:11" ht="14.45" customHeight="1">
      <c r="D779" s="14">
        <v>778</v>
      </c>
      <c r="E779" s="99">
        <v>3104.2200000000003</v>
      </c>
      <c r="F779" s="9"/>
      <c r="G779" s="77"/>
      <c r="H779" s="77"/>
      <c r="I779" s="77"/>
      <c r="J779" s="77"/>
      <c r="K779" s="88"/>
    </row>
    <row r="780" spans="4:11" ht="14.45" customHeight="1">
      <c r="D780" s="14">
        <v>779</v>
      </c>
      <c r="E780" s="99">
        <v>3108.21</v>
      </c>
      <c r="F780" s="9"/>
      <c r="G780" s="77"/>
      <c r="H780" s="77"/>
      <c r="I780" s="77"/>
      <c r="J780" s="77"/>
      <c r="K780" s="88"/>
    </row>
    <row r="781" spans="4:11" ht="14.45" customHeight="1">
      <c r="D781" s="14">
        <v>780</v>
      </c>
      <c r="E781" s="99">
        <v>3112.2000000000003</v>
      </c>
      <c r="F781" s="9"/>
      <c r="G781" s="77"/>
      <c r="H781" s="77"/>
      <c r="I781" s="77"/>
      <c r="J781" s="77"/>
      <c r="K781" s="88"/>
    </row>
    <row r="782" spans="4:11" ht="14.45" customHeight="1">
      <c r="D782" s="14">
        <v>781</v>
      </c>
      <c r="E782" s="99">
        <v>3116.19</v>
      </c>
      <c r="F782" s="9"/>
      <c r="G782" s="77"/>
      <c r="H782" s="77"/>
      <c r="I782" s="77"/>
      <c r="J782" s="77"/>
      <c r="K782" s="88"/>
    </row>
    <row r="783" spans="4:11" ht="14.45" customHeight="1">
      <c r="D783" s="14">
        <v>782</v>
      </c>
      <c r="E783" s="99">
        <v>3120.1800000000003</v>
      </c>
      <c r="F783" s="9"/>
      <c r="G783" s="77"/>
      <c r="H783" s="77"/>
      <c r="I783" s="77"/>
      <c r="J783" s="77"/>
      <c r="K783" s="88"/>
    </row>
    <row r="784" spans="4:11" ht="14.45" customHeight="1">
      <c r="D784" s="14">
        <v>783</v>
      </c>
      <c r="E784" s="99">
        <v>3124.17</v>
      </c>
      <c r="F784" s="9"/>
      <c r="G784" s="77"/>
      <c r="H784" s="77"/>
      <c r="I784" s="77"/>
      <c r="J784" s="77"/>
      <c r="K784" s="88"/>
    </row>
    <row r="785" spans="4:11" ht="14.45" customHeight="1">
      <c r="D785" s="14">
        <v>784</v>
      </c>
      <c r="E785" s="99">
        <v>3128.1600000000003</v>
      </c>
      <c r="F785" s="9"/>
      <c r="G785" s="77"/>
      <c r="H785" s="77"/>
      <c r="I785" s="77"/>
      <c r="J785" s="77"/>
      <c r="K785" s="88"/>
    </row>
    <row r="786" spans="4:11" ht="14.45" customHeight="1">
      <c r="D786" s="14">
        <v>785</v>
      </c>
      <c r="E786" s="99">
        <v>3132.15</v>
      </c>
      <c r="F786" s="9"/>
      <c r="G786" s="77"/>
      <c r="H786" s="77"/>
      <c r="I786" s="77"/>
      <c r="J786" s="77"/>
      <c r="K786" s="88"/>
    </row>
    <row r="787" spans="4:11" ht="14.45" customHeight="1">
      <c r="D787" s="14">
        <v>786</v>
      </c>
      <c r="E787" s="99">
        <v>3136.1400000000003</v>
      </c>
      <c r="F787" s="9"/>
      <c r="G787" s="77"/>
      <c r="H787" s="77"/>
      <c r="I787" s="77"/>
      <c r="J787" s="77"/>
      <c r="K787" s="88"/>
    </row>
    <row r="788" spans="4:11" ht="14.45" customHeight="1">
      <c r="D788" s="14">
        <v>787</v>
      </c>
      <c r="E788" s="99">
        <v>3140.13</v>
      </c>
      <c r="F788" s="9"/>
      <c r="G788" s="77"/>
      <c r="H788" s="77"/>
      <c r="I788" s="77"/>
      <c r="J788" s="77"/>
      <c r="K788" s="88"/>
    </row>
    <row r="789" spans="4:11" ht="14.45" customHeight="1">
      <c r="D789" s="14">
        <v>788</v>
      </c>
      <c r="E789" s="99">
        <v>3144.1200000000003</v>
      </c>
      <c r="F789" s="9"/>
      <c r="G789" s="77"/>
      <c r="H789" s="77"/>
      <c r="I789" s="77"/>
      <c r="J789" s="77"/>
      <c r="K789" s="88"/>
    </row>
    <row r="790" spans="4:11" ht="14.45" customHeight="1">
      <c r="D790" s="14">
        <v>789</v>
      </c>
      <c r="E790" s="99">
        <v>3148.11</v>
      </c>
      <c r="F790" s="9"/>
      <c r="G790" s="77"/>
      <c r="H790" s="77"/>
      <c r="I790" s="77"/>
      <c r="J790" s="77"/>
      <c r="K790" s="88"/>
    </row>
    <row r="791" spans="4:11" ht="14.45" customHeight="1">
      <c r="D791" s="14">
        <v>790</v>
      </c>
      <c r="E791" s="99">
        <v>3152.1000000000004</v>
      </c>
      <c r="F791" s="9"/>
      <c r="G791" s="77"/>
      <c r="H791" s="77"/>
      <c r="I791" s="77"/>
      <c r="J791" s="77"/>
      <c r="K791" s="88"/>
    </row>
    <row r="792" spans="4:11" ht="14.45" customHeight="1">
      <c r="D792" s="14">
        <v>791</v>
      </c>
      <c r="E792" s="99">
        <v>3156.09</v>
      </c>
      <c r="F792" s="9"/>
      <c r="G792" s="77"/>
      <c r="H792" s="77"/>
      <c r="I792" s="77"/>
      <c r="J792" s="77"/>
      <c r="K792" s="88"/>
    </row>
    <row r="793" spans="4:11" ht="14.45" customHeight="1">
      <c r="D793" s="14">
        <v>792</v>
      </c>
      <c r="E793" s="99">
        <v>3160.0800000000004</v>
      </c>
      <c r="F793" s="9"/>
      <c r="G793" s="77"/>
      <c r="H793" s="77"/>
      <c r="I793" s="77"/>
      <c r="J793" s="77"/>
      <c r="K793" s="88"/>
    </row>
    <row r="794" spans="4:11" ht="14.45" customHeight="1">
      <c r="D794" s="14">
        <v>793</v>
      </c>
      <c r="E794" s="99">
        <v>3164.07</v>
      </c>
      <c r="F794" s="9"/>
      <c r="G794" s="77"/>
      <c r="H794" s="77"/>
      <c r="I794" s="77"/>
      <c r="J794" s="77"/>
      <c r="K794" s="88"/>
    </row>
    <row r="795" spans="4:11" ht="14.45" customHeight="1">
      <c r="D795" s="14">
        <v>794</v>
      </c>
      <c r="E795" s="99">
        <v>3168.06</v>
      </c>
      <c r="F795" s="9"/>
      <c r="G795" s="77"/>
      <c r="H795" s="77"/>
      <c r="I795" s="77"/>
      <c r="J795" s="77"/>
      <c r="K795" s="88"/>
    </row>
    <row r="796" spans="4:11" ht="14.45" customHeight="1">
      <c r="D796" s="14">
        <v>795</v>
      </c>
      <c r="E796" s="99">
        <v>3172.05</v>
      </c>
      <c r="F796" s="9"/>
      <c r="G796" s="77"/>
      <c r="H796" s="77"/>
      <c r="I796" s="77"/>
      <c r="J796" s="77"/>
      <c r="K796" s="88"/>
    </row>
    <row r="797" spans="4:11" ht="14.45" customHeight="1">
      <c r="D797" s="14">
        <v>796</v>
      </c>
      <c r="E797" s="99">
        <v>3176.04</v>
      </c>
      <c r="F797" s="9"/>
      <c r="G797" s="77"/>
      <c r="H797" s="77"/>
      <c r="I797" s="77"/>
      <c r="J797" s="77"/>
      <c r="K797" s="88"/>
    </row>
    <row r="798" spans="4:11" ht="14.45" customHeight="1">
      <c r="D798" s="14">
        <v>797</v>
      </c>
      <c r="E798" s="99">
        <v>3180.03</v>
      </c>
      <c r="F798" s="9"/>
      <c r="G798" s="77"/>
      <c r="H798" s="77"/>
      <c r="I798" s="77"/>
      <c r="J798" s="77"/>
      <c r="K798" s="88"/>
    </row>
    <row r="799" spans="4:11" ht="14.45" customHeight="1">
      <c r="D799" s="14">
        <v>798</v>
      </c>
      <c r="E799" s="99">
        <v>3184.02</v>
      </c>
      <c r="F799" s="9"/>
      <c r="G799" s="77"/>
      <c r="H799" s="77"/>
      <c r="I799" s="77"/>
      <c r="J799" s="77"/>
      <c r="K799" s="88"/>
    </row>
    <row r="800" spans="4:11" ht="14.45" customHeight="1">
      <c r="D800" s="14">
        <v>799</v>
      </c>
      <c r="E800" s="99">
        <v>3188.01</v>
      </c>
      <c r="F800" s="9"/>
      <c r="G800" s="77"/>
      <c r="H800" s="77"/>
      <c r="I800" s="77"/>
      <c r="J800" s="77"/>
      <c r="K800" s="88"/>
    </row>
    <row r="801" spans="4:11" ht="14.45" customHeight="1">
      <c r="D801" s="14">
        <v>800</v>
      </c>
      <c r="E801" s="99">
        <v>3192</v>
      </c>
      <c r="F801" s="9"/>
      <c r="G801" s="77"/>
      <c r="H801" s="77"/>
      <c r="I801" s="77"/>
      <c r="J801" s="77"/>
      <c r="K801" s="88"/>
    </row>
    <row r="802" spans="4:11" ht="14.45" customHeight="1">
      <c r="D802" s="14">
        <v>801</v>
      </c>
      <c r="E802" s="99">
        <v>3195.9900000000002</v>
      </c>
      <c r="F802" s="9"/>
      <c r="G802" s="77"/>
      <c r="H802" s="77"/>
      <c r="I802" s="77"/>
      <c r="J802" s="77"/>
      <c r="K802" s="88"/>
    </row>
    <row r="803" spans="4:11" ht="14.45" customHeight="1">
      <c r="D803" s="14">
        <v>802</v>
      </c>
      <c r="E803" s="99">
        <v>3199.98</v>
      </c>
      <c r="F803" s="9"/>
      <c r="G803" s="77"/>
      <c r="H803" s="77"/>
      <c r="I803" s="77"/>
      <c r="J803" s="77"/>
      <c r="K803" s="88"/>
    </row>
    <row r="804" spans="4:11" ht="14.45" customHeight="1">
      <c r="D804" s="14">
        <v>803</v>
      </c>
      <c r="E804" s="99">
        <v>3203.9700000000003</v>
      </c>
      <c r="F804" s="9"/>
      <c r="G804" s="77"/>
      <c r="H804" s="77"/>
      <c r="I804" s="77"/>
      <c r="J804" s="77"/>
      <c r="K804" s="88"/>
    </row>
    <row r="805" spans="4:11" ht="14.45" customHeight="1">
      <c r="D805" s="14">
        <v>804</v>
      </c>
      <c r="E805" s="99">
        <v>3207.96</v>
      </c>
      <c r="F805" s="9"/>
      <c r="G805" s="77"/>
      <c r="H805" s="77"/>
      <c r="I805" s="77"/>
      <c r="J805" s="77"/>
      <c r="K805" s="88"/>
    </row>
    <row r="806" spans="4:11" ht="14.45" customHeight="1">
      <c r="D806" s="14">
        <v>805</v>
      </c>
      <c r="E806" s="99">
        <v>3211.9500000000003</v>
      </c>
      <c r="F806" s="9"/>
      <c r="G806" s="77"/>
      <c r="H806" s="77"/>
      <c r="I806" s="77"/>
      <c r="J806" s="77"/>
      <c r="K806" s="88"/>
    </row>
    <row r="807" spans="4:11" ht="14.45" customHeight="1">
      <c r="D807" s="14">
        <v>806</v>
      </c>
      <c r="E807" s="99">
        <v>3215.94</v>
      </c>
      <c r="F807" s="9"/>
      <c r="G807" s="77"/>
      <c r="H807" s="77"/>
      <c r="I807" s="77"/>
      <c r="J807" s="77"/>
      <c r="K807" s="88"/>
    </row>
    <row r="808" spans="4:11" ht="14.45" customHeight="1">
      <c r="D808" s="14">
        <v>807</v>
      </c>
      <c r="E808" s="99">
        <v>3219.9300000000003</v>
      </c>
      <c r="F808" s="9"/>
      <c r="G808" s="77"/>
      <c r="H808" s="77"/>
      <c r="I808" s="77"/>
      <c r="J808" s="77"/>
      <c r="K808" s="88"/>
    </row>
    <row r="809" spans="4:11" ht="14.45" customHeight="1">
      <c r="D809" s="14">
        <v>808</v>
      </c>
      <c r="E809" s="99">
        <v>3223.92</v>
      </c>
      <c r="F809" s="9"/>
      <c r="G809" s="77"/>
      <c r="H809" s="77"/>
      <c r="I809" s="77"/>
      <c r="J809" s="77"/>
      <c r="K809" s="88"/>
    </row>
    <row r="810" spans="4:11" ht="14.45" customHeight="1">
      <c r="D810" s="14">
        <v>809</v>
      </c>
      <c r="E810" s="99">
        <v>3227.9100000000003</v>
      </c>
      <c r="F810" s="9"/>
      <c r="G810" s="77"/>
      <c r="H810" s="77"/>
      <c r="I810" s="77"/>
      <c r="J810" s="77"/>
      <c r="K810" s="88"/>
    </row>
    <row r="811" spans="4:11" ht="14.45" customHeight="1">
      <c r="D811" s="14">
        <v>810</v>
      </c>
      <c r="E811" s="99">
        <v>3231.9</v>
      </c>
      <c r="F811" s="9"/>
      <c r="G811" s="77"/>
      <c r="H811" s="77"/>
      <c r="I811" s="77"/>
      <c r="J811" s="77"/>
      <c r="K811" s="88"/>
    </row>
    <row r="812" spans="4:11" ht="14.45" customHeight="1">
      <c r="D812" s="14">
        <v>811</v>
      </c>
      <c r="E812" s="99">
        <v>3235.8900000000003</v>
      </c>
      <c r="F812" s="9"/>
      <c r="G812" s="77"/>
      <c r="H812" s="77"/>
      <c r="I812" s="77"/>
      <c r="J812" s="77"/>
      <c r="K812" s="88"/>
    </row>
    <row r="813" spans="4:11" ht="14.45" customHeight="1">
      <c r="D813" s="14">
        <v>812</v>
      </c>
      <c r="E813" s="99">
        <v>3239.88</v>
      </c>
      <c r="F813" s="9"/>
      <c r="G813" s="77"/>
      <c r="H813" s="77"/>
      <c r="I813" s="77"/>
      <c r="J813" s="77"/>
      <c r="K813" s="88"/>
    </row>
    <row r="814" spans="4:11" ht="14.45" customHeight="1">
      <c r="D814" s="14">
        <v>813</v>
      </c>
      <c r="E814" s="99">
        <v>3243.8700000000003</v>
      </c>
      <c r="F814" s="9"/>
      <c r="G814" s="77"/>
      <c r="H814" s="77"/>
      <c r="I814" s="77"/>
      <c r="J814" s="77"/>
      <c r="K814" s="88"/>
    </row>
    <row r="815" spans="4:11" ht="14.45" customHeight="1">
      <c r="D815" s="14">
        <v>814</v>
      </c>
      <c r="E815" s="99">
        <v>3247.86</v>
      </c>
      <c r="F815" s="9"/>
      <c r="G815" s="77"/>
      <c r="H815" s="77"/>
      <c r="I815" s="77"/>
      <c r="J815" s="77"/>
      <c r="K815" s="88"/>
    </row>
    <row r="816" spans="4:11" ht="14.45" customHeight="1">
      <c r="D816" s="14">
        <v>815</v>
      </c>
      <c r="E816" s="99">
        <v>3251.8500000000004</v>
      </c>
      <c r="F816" s="9"/>
      <c r="G816" s="77"/>
      <c r="H816" s="77"/>
      <c r="I816" s="77"/>
      <c r="J816" s="77"/>
      <c r="K816" s="88"/>
    </row>
    <row r="817" spans="4:11" ht="14.45" customHeight="1">
      <c r="D817" s="14">
        <v>816</v>
      </c>
      <c r="E817" s="99">
        <v>3255.84</v>
      </c>
      <c r="F817" s="9"/>
      <c r="G817" s="77"/>
      <c r="H817" s="77"/>
      <c r="I817" s="77"/>
      <c r="J817" s="77"/>
      <c r="K817" s="88"/>
    </row>
    <row r="818" spans="4:11" ht="14.45" customHeight="1">
      <c r="D818" s="14">
        <v>817</v>
      </c>
      <c r="E818" s="99">
        <v>3259.8300000000004</v>
      </c>
      <c r="F818" s="9"/>
      <c r="G818" s="77"/>
      <c r="H818" s="77"/>
      <c r="I818" s="77"/>
      <c r="J818" s="77"/>
      <c r="K818" s="88"/>
    </row>
    <row r="819" spans="4:11" ht="14.45" customHeight="1">
      <c r="D819" s="14">
        <v>818</v>
      </c>
      <c r="E819" s="99">
        <v>3263.82</v>
      </c>
      <c r="F819" s="9"/>
      <c r="G819" s="77"/>
      <c r="H819" s="77"/>
      <c r="I819" s="77"/>
      <c r="J819" s="77"/>
      <c r="K819" s="88"/>
    </row>
    <row r="820" spans="4:11" ht="14.45" customHeight="1">
      <c r="D820" s="14">
        <v>819</v>
      </c>
      <c r="E820" s="99">
        <v>3267.8100000000004</v>
      </c>
      <c r="F820" s="9"/>
      <c r="G820" s="77"/>
      <c r="H820" s="77"/>
      <c r="I820" s="77"/>
      <c r="J820" s="77"/>
      <c r="K820" s="88"/>
    </row>
    <row r="821" spans="4:11" ht="14.45" customHeight="1">
      <c r="D821" s="14">
        <v>820</v>
      </c>
      <c r="E821" s="99">
        <v>3271.8</v>
      </c>
      <c r="F821" s="9"/>
      <c r="G821" s="77"/>
      <c r="H821" s="77"/>
      <c r="I821" s="77"/>
      <c r="J821" s="77"/>
      <c r="K821" s="88"/>
    </row>
    <row r="822" spans="4:11" ht="14.45" customHeight="1">
      <c r="D822" s="14">
        <v>821</v>
      </c>
      <c r="E822" s="99">
        <v>3275.79</v>
      </c>
      <c r="F822" s="9"/>
      <c r="G822" s="77"/>
      <c r="H822" s="77"/>
      <c r="I822" s="77"/>
      <c r="J822" s="77"/>
      <c r="K822" s="88"/>
    </row>
    <row r="823" spans="4:11" ht="14.45" customHeight="1">
      <c r="D823" s="14">
        <v>822</v>
      </c>
      <c r="E823" s="99">
        <v>3279.78</v>
      </c>
      <c r="F823" s="9"/>
      <c r="G823" s="77"/>
      <c r="H823" s="77"/>
      <c r="I823" s="77"/>
      <c r="J823" s="77"/>
      <c r="K823" s="88"/>
    </row>
    <row r="824" spans="4:11" ht="14.45" customHeight="1">
      <c r="D824" s="14">
        <v>823</v>
      </c>
      <c r="E824" s="99">
        <v>3283.77</v>
      </c>
      <c r="F824" s="9"/>
      <c r="G824" s="77"/>
      <c r="H824" s="77"/>
      <c r="I824" s="77"/>
      <c r="J824" s="77"/>
      <c r="K824" s="88"/>
    </row>
    <row r="825" spans="4:11" ht="14.45" customHeight="1">
      <c r="D825" s="14">
        <v>824</v>
      </c>
      <c r="E825" s="99">
        <v>3287.76</v>
      </c>
      <c r="F825" s="9"/>
      <c r="G825" s="77"/>
      <c r="H825" s="77"/>
      <c r="I825" s="77"/>
      <c r="J825" s="77"/>
      <c r="K825" s="88"/>
    </row>
    <row r="826" spans="4:11" ht="14.45" customHeight="1">
      <c r="D826" s="14">
        <v>825</v>
      </c>
      <c r="E826" s="99">
        <v>3291.75</v>
      </c>
      <c r="F826" s="9"/>
      <c r="G826" s="77"/>
      <c r="H826" s="77"/>
      <c r="I826" s="77"/>
      <c r="J826" s="77"/>
      <c r="K826" s="88"/>
    </row>
    <row r="827" spans="4:11" ht="14.45" customHeight="1">
      <c r="D827" s="14">
        <v>826</v>
      </c>
      <c r="E827" s="99">
        <v>3295.7400000000002</v>
      </c>
      <c r="F827" s="9"/>
      <c r="G827" s="77"/>
      <c r="H827" s="77"/>
      <c r="I827" s="77"/>
      <c r="J827" s="77"/>
      <c r="K827" s="88"/>
    </row>
    <row r="828" spans="4:11" ht="14.45" customHeight="1">
      <c r="D828" s="14">
        <v>827</v>
      </c>
      <c r="E828" s="99">
        <v>3299.73</v>
      </c>
      <c r="F828" s="9"/>
      <c r="G828" s="77"/>
      <c r="H828" s="77"/>
      <c r="I828" s="77"/>
      <c r="J828" s="77"/>
      <c r="K828" s="88"/>
    </row>
    <row r="829" spans="4:11" ht="14.45" customHeight="1">
      <c r="D829" s="14">
        <v>828</v>
      </c>
      <c r="E829" s="99">
        <v>3303.7200000000003</v>
      </c>
      <c r="F829" s="9"/>
      <c r="G829" s="77"/>
      <c r="H829" s="77"/>
      <c r="I829" s="77"/>
      <c r="J829" s="77"/>
      <c r="K829" s="88"/>
    </row>
    <row r="830" spans="4:11" ht="14.45" customHeight="1">
      <c r="D830" s="14">
        <v>829</v>
      </c>
      <c r="E830" s="99">
        <v>3307.71</v>
      </c>
      <c r="F830" s="9"/>
      <c r="G830" s="77"/>
      <c r="H830" s="77"/>
      <c r="I830" s="77"/>
      <c r="J830" s="77"/>
      <c r="K830" s="88"/>
    </row>
    <row r="831" spans="4:11" ht="14.45" customHeight="1">
      <c r="D831" s="14">
        <v>830</v>
      </c>
      <c r="E831" s="99">
        <v>3311.7000000000003</v>
      </c>
      <c r="F831" s="9"/>
      <c r="G831" s="77"/>
      <c r="H831" s="77"/>
      <c r="I831" s="77"/>
      <c r="J831" s="77"/>
      <c r="K831" s="88"/>
    </row>
    <row r="832" spans="4:11" ht="14.45" customHeight="1">
      <c r="D832" s="14">
        <v>831</v>
      </c>
      <c r="E832" s="99">
        <v>3315.69</v>
      </c>
      <c r="F832" s="9"/>
      <c r="G832" s="77"/>
      <c r="H832" s="77"/>
      <c r="I832" s="77"/>
      <c r="J832" s="77"/>
      <c r="K832" s="88"/>
    </row>
    <row r="833" spans="4:11" ht="14.45" customHeight="1">
      <c r="D833" s="14">
        <v>832</v>
      </c>
      <c r="E833" s="99">
        <v>3319.6800000000003</v>
      </c>
      <c r="F833" s="9"/>
      <c r="G833" s="77"/>
      <c r="H833" s="77"/>
      <c r="I833" s="77"/>
      <c r="J833" s="77"/>
      <c r="K833" s="88"/>
    </row>
    <row r="834" spans="4:11" ht="14.45" customHeight="1">
      <c r="D834" s="14">
        <v>833</v>
      </c>
      <c r="E834" s="99">
        <v>3323.67</v>
      </c>
      <c r="F834" s="9"/>
      <c r="G834" s="77"/>
      <c r="H834" s="77"/>
      <c r="I834" s="77"/>
      <c r="J834" s="77"/>
      <c r="K834" s="88"/>
    </row>
    <row r="835" spans="4:11" ht="14.45" customHeight="1">
      <c r="D835" s="14">
        <v>834</v>
      </c>
      <c r="E835" s="99">
        <v>3327.6600000000003</v>
      </c>
      <c r="F835" s="9"/>
      <c r="G835" s="77"/>
      <c r="H835" s="77"/>
      <c r="I835" s="77"/>
      <c r="J835" s="77"/>
      <c r="K835" s="88"/>
    </row>
    <row r="836" spans="4:11" ht="14.45" customHeight="1">
      <c r="D836" s="14">
        <v>835</v>
      </c>
      <c r="E836" s="99">
        <v>3331.65</v>
      </c>
      <c r="F836" s="9"/>
      <c r="G836" s="77"/>
      <c r="H836" s="77"/>
      <c r="I836" s="77"/>
      <c r="J836" s="77"/>
      <c r="K836" s="88"/>
    </row>
    <row r="837" spans="4:11" ht="14.45" customHeight="1">
      <c r="D837" s="14">
        <v>836</v>
      </c>
      <c r="E837" s="99">
        <v>3335.6400000000003</v>
      </c>
      <c r="F837" s="9"/>
      <c r="G837" s="77"/>
      <c r="H837" s="77"/>
      <c r="I837" s="77"/>
      <c r="J837" s="77"/>
      <c r="K837" s="88"/>
    </row>
    <row r="838" spans="4:11" ht="14.45" customHeight="1">
      <c r="D838" s="14">
        <v>837</v>
      </c>
      <c r="E838" s="99">
        <v>3339.63</v>
      </c>
      <c r="F838" s="9"/>
      <c r="G838" s="77"/>
      <c r="H838" s="77"/>
      <c r="I838" s="77"/>
      <c r="J838" s="77"/>
      <c r="K838" s="88"/>
    </row>
    <row r="839" spans="4:11" ht="14.45" customHeight="1">
      <c r="D839" s="14">
        <v>838</v>
      </c>
      <c r="E839" s="99">
        <v>3343.6200000000003</v>
      </c>
      <c r="F839" s="9"/>
      <c r="G839" s="77"/>
      <c r="H839" s="77"/>
      <c r="I839" s="77"/>
      <c r="J839" s="77"/>
      <c r="K839" s="88"/>
    </row>
    <row r="840" spans="4:11" ht="14.45" customHeight="1">
      <c r="D840" s="14">
        <v>839</v>
      </c>
      <c r="E840" s="99">
        <v>3347.61</v>
      </c>
      <c r="F840" s="9"/>
      <c r="G840" s="77"/>
      <c r="H840" s="77"/>
      <c r="I840" s="77"/>
      <c r="J840" s="77"/>
      <c r="K840" s="88"/>
    </row>
    <row r="841" spans="4:11" ht="14.45" customHeight="1">
      <c r="D841" s="14">
        <v>840</v>
      </c>
      <c r="E841" s="99">
        <v>3351.6000000000004</v>
      </c>
      <c r="F841" s="9"/>
      <c r="G841" s="77"/>
      <c r="H841" s="77"/>
      <c r="I841" s="77"/>
      <c r="J841" s="77"/>
      <c r="K841" s="88"/>
    </row>
    <row r="842" spans="4:11" ht="14.45" customHeight="1">
      <c r="D842" s="14">
        <v>841</v>
      </c>
      <c r="E842" s="99">
        <v>3355.59</v>
      </c>
      <c r="F842" s="9"/>
      <c r="G842" s="77"/>
      <c r="H842" s="77"/>
      <c r="I842" s="77"/>
      <c r="J842" s="77"/>
      <c r="K842" s="88"/>
    </row>
    <row r="843" spans="4:11" ht="14.45" customHeight="1">
      <c r="D843" s="14">
        <v>842</v>
      </c>
      <c r="E843" s="99">
        <v>3359.5800000000004</v>
      </c>
      <c r="F843" s="9"/>
      <c r="G843" s="77"/>
      <c r="H843" s="77"/>
      <c r="I843" s="77"/>
      <c r="J843" s="77"/>
      <c r="K843" s="88"/>
    </row>
    <row r="844" spans="4:11" ht="14.45" customHeight="1">
      <c r="D844" s="14">
        <v>843</v>
      </c>
      <c r="E844" s="99">
        <v>3363.57</v>
      </c>
      <c r="F844" s="9"/>
      <c r="G844" s="77"/>
      <c r="H844" s="77"/>
      <c r="I844" s="77"/>
      <c r="J844" s="77"/>
      <c r="K844" s="88"/>
    </row>
    <row r="845" spans="4:11" ht="14.45" customHeight="1">
      <c r="D845" s="14">
        <v>844</v>
      </c>
      <c r="E845" s="99">
        <v>3367.5600000000004</v>
      </c>
      <c r="F845" s="9"/>
      <c r="G845" s="77"/>
      <c r="H845" s="77"/>
      <c r="I845" s="77"/>
      <c r="J845" s="77"/>
      <c r="K845" s="88"/>
    </row>
    <row r="846" spans="4:11" ht="14.45" customHeight="1">
      <c r="D846" s="14">
        <v>845</v>
      </c>
      <c r="E846" s="99">
        <v>3371.55</v>
      </c>
      <c r="F846" s="9"/>
      <c r="G846" s="77"/>
      <c r="H846" s="77"/>
      <c r="I846" s="77"/>
      <c r="J846" s="77"/>
      <c r="K846" s="88"/>
    </row>
    <row r="847" spans="4:11" ht="14.45" customHeight="1">
      <c r="D847" s="14">
        <v>846</v>
      </c>
      <c r="E847" s="99">
        <v>3375.54</v>
      </c>
      <c r="F847" s="9"/>
      <c r="G847" s="77"/>
      <c r="H847" s="77"/>
      <c r="I847" s="77"/>
      <c r="J847" s="77"/>
      <c r="K847" s="88"/>
    </row>
    <row r="848" spans="4:11" ht="14.45" customHeight="1">
      <c r="D848" s="14">
        <v>847</v>
      </c>
      <c r="E848" s="99">
        <v>3379.53</v>
      </c>
      <c r="F848" s="9"/>
      <c r="G848" s="77"/>
      <c r="H848" s="77"/>
      <c r="I848" s="77"/>
      <c r="J848" s="77"/>
      <c r="K848" s="88"/>
    </row>
    <row r="849" spans="4:11" ht="14.45" customHeight="1">
      <c r="D849" s="14">
        <v>848</v>
      </c>
      <c r="E849" s="99">
        <v>3383.52</v>
      </c>
      <c r="F849" s="9"/>
      <c r="G849" s="77"/>
      <c r="H849" s="77"/>
      <c r="I849" s="77"/>
      <c r="J849" s="77"/>
      <c r="K849" s="88"/>
    </row>
    <row r="850" spans="4:11" ht="14.45" customHeight="1">
      <c r="D850" s="14">
        <v>849</v>
      </c>
      <c r="E850" s="99">
        <v>3387.51</v>
      </c>
      <c r="F850" s="9"/>
      <c r="G850" s="77"/>
      <c r="H850" s="77"/>
      <c r="I850" s="77"/>
      <c r="J850" s="77"/>
      <c r="K850" s="88"/>
    </row>
    <row r="851" spans="4:11" ht="14.45" customHeight="1">
      <c r="D851" s="14">
        <v>850</v>
      </c>
      <c r="E851" s="99">
        <v>3391.5</v>
      </c>
      <c r="F851" s="9"/>
      <c r="G851" s="77"/>
      <c r="H851" s="77"/>
      <c r="I851" s="77"/>
      <c r="J851" s="77"/>
      <c r="K851" s="88"/>
    </row>
    <row r="852" spans="4:11" ht="14.45" customHeight="1">
      <c r="D852" s="14">
        <v>851</v>
      </c>
      <c r="E852" s="99">
        <v>3395.4900000000002</v>
      </c>
      <c r="F852" s="9"/>
      <c r="G852" s="77"/>
      <c r="H852" s="77"/>
      <c r="I852" s="77"/>
      <c r="J852" s="77"/>
      <c r="K852" s="88"/>
    </row>
    <row r="853" spans="4:11" ht="14.45" customHeight="1">
      <c r="D853" s="14">
        <v>852</v>
      </c>
      <c r="E853" s="99">
        <v>3399.48</v>
      </c>
      <c r="F853" s="9"/>
      <c r="G853" s="77"/>
      <c r="H853" s="77"/>
      <c r="I853" s="77"/>
      <c r="J853" s="77"/>
      <c r="K853" s="88"/>
    </row>
    <row r="854" spans="4:11" ht="14.45" customHeight="1">
      <c r="D854" s="14">
        <v>853</v>
      </c>
      <c r="E854" s="99">
        <v>3403.4700000000003</v>
      </c>
      <c r="F854" s="9"/>
      <c r="G854" s="77"/>
      <c r="H854" s="77"/>
      <c r="I854" s="77"/>
      <c r="J854" s="77"/>
      <c r="K854" s="88"/>
    </row>
    <row r="855" spans="4:11" ht="14.45" customHeight="1">
      <c r="D855" s="14">
        <v>854</v>
      </c>
      <c r="E855" s="99">
        <v>3407.46</v>
      </c>
      <c r="F855" s="9"/>
      <c r="G855" s="77"/>
      <c r="H855" s="77"/>
      <c r="I855" s="77"/>
      <c r="J855" s="77"/>
      <c r="K855" s="88"/>
    </row>
    <row r="856" spans="4:11" ht="14.45" customHeight="1">
      <c r="D856" s="14">
        <v>855</v>
      </c>
      <c r="E856" s="99">
        <v>3411.4500000000003</v>
      </c>
      <c r="F856" s="9"/>
      <c r="G856" s="77"/>
      <c r="H856" s="77"/>
      <c r="I856" s="77"/>
      <c r="J856" s="77"/>
      <c r="K856" s="88"/>
    </row>
    <row r="857" spans="4:11" ht="14.45" customHeight="1">
      <c r="D857" s="14">
        <v>856</v>
      </c>
      <c r="E857" s="99">
        <v>3415.44</v>
      </c>
      <c r="F857" s="9"/>
      <c r="G857" s="77"/>
      <c r="H857" s="77"/>
      <c r="I857" s="77"/>
      <c r="J857" s="77"/>
      <c r="K857" s="88"/>
    </row>
    <row r="858" spans="4:11" ht="14.45" customHeight="1">
      <c r="D858" s="14">
        <v>857</v>
      </c>
      <c r="E858" s="99">
        <v>3419.4300000000003</v>
      </c>
      <c r="F858" s="9"/>
      <c r="G858" s="77"/>
      <c r="H858" s="77"/>
      <c r="I858" s="77"/>
      <c r="J858" s="77"/>
      <c r="K858" s="88"/>
    </row>
    <row r="859" spans="4:11" ht="14.45" customHeight="1">
      <c r="D859" s="14">
        <v>858</v>
      </c>
      <c r="E859" s="99">
        <v>3423.42</v>
      </c>
      <c r="F859" s="9"/>
      <c r="G859" s="77"/>
      <c r="H859" s="77"/>
      <c r="I859" s="77"/>
      <c r="J859" s="77"/>
      <c r="K859" s="88"/>
    </row>
    <row r="860" spans="4:11" ht="14.45" customHeight="1">
      <c r="D860" s="14">
        <v>859</v>
      </c>
      <c r="E860" s="99">
        <v>3427.4100000000003</v>
      </c>
      <c r="F860" s="9"/>
      <c r="G860" s="77"/>
      <c r="H860" s="77"/>
      <c r="I860" s="77"/>
      <c r="J860" s="77"/>
      <c r="K860" s="88"/>
    </row>
    <row r="861" spans="4:11" ht="14.45" customHeight="1">
      <c r="D861" s="14">
        <v>860</v>
      </c>
      <c r="E861" s="99">
        <v>3431.4</v>
      </c>
      <c r="F861" s="9"/>
      <c r="G861" s="77"/>
      <c r="H861" s="77"/>
      <c r="I861" s="77"/>
      <c r="J861" s="77"/>
      <c r="K861" s="88"/>
    </row>
    <row r="862" spans="4:11" ht="14.45" customHeight="1">
      <c r="D862" s="14">
        <v>861</v>
      </c>
      <c r="E862" s="99">
        <v>3435.3900000000003</v>
      </c>
      <c r="F862" s="9"/>
      <c r="G862" s="77"/>
      <c r="H862" s="77"/>
      <c r="I862" s="77"/>
      <c r="J862" s="77"/>
      <c r="K862" s="88"/>
    </row>
    <row r="863" spans="4:11" ht="14.45" customHeight="1">
      <c r="D863" s="14">
        <v>862</v>
      </c>
      <c r="E863" s="99">
        <v>3439.38</v>
      </c>
      <c r="F863" s="9"/>
      <c r="G863" s="77"/>
      <c r="H863" s="77"/>
      <c r="I863" s="77"/>
      <c r="J863" s="77"/>
      <c r="K863" s="88"/>
    </row>
    <row r="864" spans="4:11" ht="14.45" customHeight="1">
      <c r="D864" s="14">
        <v>863</v>
      </c>
      <c r="E864" s="99">
        <v>3443.3700000000003</v>
      </c>
      <c r="F864" s="9"/>
      <c r="G864" s="77"/>
      <c r="H864" s="77"/>
      <c r="I864" s="77"/>
      <c r="J864" s="77"/>
      <c r="K864" s="88"/>
    </row>
    <row r="865" spans="4:11" ht="14.45" customHeight="1">
      <c r="D865" s="14">
        <v>864</v>
      </c>
      <c r="E865" s="99">
        <v>3447.36</v>
      </c>
      <c r="F865" s="9"/>
      <c r="G865" s="77"/>
      <c r="H865" s="77"/>
      <c r="I865" s="77"/>
      <c r="J865" s="77"/>
      <c r="K865" s="88"/>
    </row>
    <row r="866" spans="4:11" ht="14.45" customHeight="1">
      <c r="D866" s="14">
        <v>865</v>
      </c>
      <c r="E866" s="99">
        <v>3451.3500000000004</v>
      </c>
      <c r="F866" s="9"/>
      <c r="G866" s="77"/>
      <c r="H866" s="77"/>
      <c r="I866" s="77"/>
      <c r="J866" s="77"/>
      <c r="K866" s="88"/>
    </row>
    <row r="867" spans="4:11" ht="14.45" customHeight="1">
      <c r="D867" s="14">
        <v>866</v>
      </c>
      <c r="E867" s="99">
        <v>3455.34</v>
      </c>
      <c r="F867" s="9"/>
      <c r="G867" s="77"/>
      <c r="H867" s="77"/>
      <c r="I867" s="77"/>
      <c r="J867" s="77"/>
      <c r="K867" s="88"/>
    </row>
    <row r="868" spans="4:11" ht="14.45" customHeight="1">
      <c r="D868" s="14">
        <v>867</v>
      </c>
      <c r="E868" s="99">
        <v>3459.3300000000004</v>
      </c>
      <c r="F868" s="9"/>
      <c r="G868" s="77"/>
      <c r="H868" s="77"/>
      <c r="I868" s="77"/>
      <c r="J868" s="77"/>
      <c r="K868" s="88"/>
    </row>
    <row r="869" spans="4:11" ht="14.45" customHeight="1">
      <c r="D869" s="14">
        <v>868</v>
      </c>
      <c r="E869" s="99">
        <v>3463.32</v>
      </c>
      <c r="F869" s="9"/>
      <c r="G869" s="77"/>
      <c r="H869" s="77"/>
      <c r="I869" s="77"/>
      <c r="J869" s="77"/>
      <c r="K869" s="88"/>
    </row>
    <row r="870" spans="4:11" ht="14.45" customHeight="1">
      <c r="D870" s="14">
        <v>869</v>
      </c>
      <c r="E870" s="99">
        <v>3467.3100000000004</v>
      </c>
      <c r="F870" s="9"/>
      <c r="G870" s="77"/>
      <c r="H870" s="77"/>
      <c r="I870" s="77"/>
      <c r="J870" s="77"/>
      <c r="K870" s="88"/>
    </row>
    <row r="871" spans="4:11" ht="14.45" customHeight="1">
      <c r="D871" s="14">
        <v>870</v>
      </c>
      <c r="E871" s="99">
        <v>3471.3</v>
      </c>
      <c r="F871" s="9"/>
      <c r="G871" s="77"/>
      <c r="H871" s="77"/>
      <c r="I871" s="77"/>
      <c r="J871" s="77"/>
      <c r="K871" s="88"/>
    </row>
    <row r="872" spans="4:11" ht="14.45" customHeight="1">
      <c r="D872" s="14">
        <v>871</v>
      </c>
      <c r="E872" s="99">
        <v>3475.29</v>
      </c>
      <c r="F872" s="9"/>
      <c r="G872" s="77"/>
      <c r="H872" s="77"/>
      <c r="I872" s="77"/>
      <c r="J872" s="77"/>
      <c r="K872" s="88"/>
    </row>
    <row r="873" spans="4:11" ht="14.45" customHeight="1">
      <c r="D873" s="14">
        <v>872</v>
      </c>
      <c r="E873" s="99">
        <v>3479.28</v>
      </c>
      <c r="F873" s="9"/>
      <c r="G873" s="77"/>
      <c r="H873" s="77"/>
      <c r="I873" s="77"/>
      <c r="J873" s="77"/>
      <c r="K873" s="88"/>
    </row>
    <row r="874" spans="4:11" ht="14.45" customHeight="1">
      <c r="D874" s="14">
        <v>873</v>
      </c>
      <c r="E874" s="99">
        <v>3483.27</v>
      </c>
      <c r="F874" s="9"/>
      <c r="G874" s="77"/>
      <c r="H874" s="77"/>
      <c r="I874" s="77"/>
      <c r="J874" s="77"/>
      <c r="K874" s="88"/>
    </row>
    <row r="875" spans="4:11" ht="14.45" customHeight="1">
      <c r="D875" s="14">
        <v>874</v>
      </c>
      <c r="E875" s="99">
        <v>3487.26</v>
      </c>
      <c r="F875" s="9"/>
      <c r="G875" s="77"/>
      <c r="H875" s="77"/>
      <c r="I875" s="77"/>
      <c r="J875" s="77"/>
      <c r="K875" s="88"/>
    </row>
    <row r="876" spans="4:11" ht="14.45" customHeight="1">
      <c r="D876" s="14">
        <v>875</v>
      </c>
      <c r="E876" s="99">
        <v>3491.25</v>
      </c>
      <c r="F876" s="9"/>
      <c r="G876" s="77"/>
      <c r="H876" s="77"/>
      <c r="I876" s="77"/>
      <c r="J876" s="77"/>
      <c r="K876" s="88"/>
    </row>
    <row r="877" spans="4:11" ht="14.45" customHeight="1">
      <c r="D877" s="14">
        <v>876</v>
      </c>
      <c r="E877" s="99">
        <v>3495.2400000000002</v>
      </c>
      <c r="F877" s="9"/>
      <c r="G877" s="77"/>
      <c r="H877" s="77"/>
      <c r="I877" s="77"/>
      <c r="J877" s="77"/>
      <c r="K877" s="88"/>
    </row>
    <row r="878" spans="4:11" ht="14.45" customHeight="1">
      <c r="D878" s="14">
        <v>877</v>
      </c>
      <c r="E878" s="99">
        <v>3499.23</v>
      </c>
      <c r="F878" s="9"/>
      <c r="G878" s="77"/>
      <c r="H878" s="77"/>
      <c r="I878" s="77"/>
      <c r="J878" s="77"/>
      <c r="K878" s="88"/>
    </row>
    <row r="879" spans="4:11" ht="14.45" customHeight="1">
      <c r="D879" s="14">
        <v>878</v>
      </c>
      <c r="E879" s="99">
        <v>3503.2200000000003</v>
      </c>
      <c r="F879" s="9"/>
      <c r="G879" s="77"/>
      <c r="H879" s="77"/>
      <c r="I879" s="77"/>
      <c r="J879" s="77"/>
      <c r="K879" s="88"/>
    </row>
    <row r="880" spans="4:11" ht="14.45" customHeight="1">
      <c r="D880" s="14">
        <v>879</v>
      </c>
      <c r="E880" s="99">
        <v>3507.21</v>
      </c>
      <c r="F880" s="9"/>
      <c r="G880" s="77"/>
      <c r="H880" s="77"/>
      <c r="I880" s="77"/>
      <c r="J880" s="77"/>
      <c r="K880" s="88"/>
    </row>
    <row r="881" spans="4:11" ht="14.45" customHeight="1">
      <c r="D881" s="14">
        <v>880</v>
      </c>
      <c r="E881" s="99">
        <v>3511.2000000000003</v>
      </c>
      <c r="F881" s="9"/>
      <c r="G881" s="77"/>
      <c r="H881" s="77"/>
      <c r="I881" s="77"/>
      <c r="J881" s="77"/>
      <c r="K881" s="88"/>
    </row>
    <row r="882" spans="4:11" ht="14.45" customHeight="1">
      <c r="D882" s="14">
        <v>881</v>
      </c>
      <c r="E882" s="99">
        <v>3515.19</v>
      </c>
      <c r="F882" s="9"/>
      <c r="G882" s="77"/>
      <c r="H882" s="77"/>
      <c r="I882" s="77"/>
      <c r="J882" s="77"/>
      <c r="K882" s="88"/>
    </row>
    <row r="883" spans="4:11" ht="14.45" customHeight="1">
      <c r="D883" s="14">
        <v>882</v>
      </c>
      <c r="E883" s="99">
        <v>3519.1800000000003</v>
      </c>
      <c r="F883" s="9"/>
      <c r="G883" s="77"/>
      <c r="H883" s="77"/>
      <c r="I883" s="77"/>
      <c r="J883" s="77"/>
      <c r="K883" s="88"/>
    </row>
    <row r="884" spans="4:11" ht="14.45" customHeight="1">
      <c r="D884" s="14">
        <v>883</v>
      </c>
      <c r="E884" s="99">
        <v>3523.17</v>
      </c>
      <c r="F884" s="9"/>
      <c r="G884" s="77"/>
      <c r="H884" s="77"/>
      <c r="I884" s="77"/>
      <c r="J884" s="77"/>
      <c r="K884" s="88"/>
    </row>
    <row r="885" spans="4:11" ht="14.45" customHeight="1">
      <c r="D885" s="14">
        <v>884</v>
      </c>
      <c r="E885" s="99">
        <v>3527.1600000000003</v>
      </c>
      <c r="F885" s="9"/>
      <c r="G885" s="77"/>
      <c r="H885" s="77"/>
      <c r="I885" s="77"/>
      <c r="J885" s="77"/>
      <c r="K885" s="88"/>
    </row>
    <row r="886" spans="4:11" ht="14.45" customHeight="1">
      <c r="D886" s="14">
        <v>885</v>
      </c>
      <c r="E886" s="99">
        <v>3531.15</v>
      </c>
      <c r="F886" s="9"/>
      <c r="G886" s="77"/>
      <c r="H886" s="77"/>
      <c r="I886" s="77"/>
      <c r="J886" s="77"/>
      <c r="K886" s="88"/>
    </row>
    <row r="887" spans="4:11" ht="14.45" customHeight="1">
      <c r="D887" s="14">
        <v>886</v>
      </c>
      <c r="E887" s="99">
        <v>3535.1400000000003</v>
      </c>
      <c r="F887" s="9"/>
      <c r="G887" s="77"/>
      <c r="H887" s="77"/>
      <c r="I887" s="77"/>
      <c r="J887" s="77"/>
      <c r="K887" s="88"/>
    </row>
    <row r="888" spans="4:11" ht="14.45" customHeight="1">
      <c r="D888" s="14">
        <v>887</v>
      </c>
      <c r="E888" s="99">
        <v>3539.13</v>
      </c>
      <c r="F888" s="9"/>
      <c r="G888" s="77"/>
      <c r="H888" s="77"/>
      <c r="I888" s="77"/>
      <c r="J888" s="77"/>
      <c r="K888" s="88"/>
    </row>
    <row r="889" spans="4:11" ht="14.45" customHeight="1">
      <c r="D889" s="14">
        <v>888</v>
      </c>
      <c r="E889" s="99">
        <v>3543.1200000000003</v>
      </c>
      <c r="F889" s="9"/>
      <c r="G889" s="77"/>
      <c r="H889" s="77"/>
      <c r="I889" s="77"/>
      <c r="J889" s="77"/>
      <c r="K889" s="88"/>
    </row>
    <row r="890" spans="4:11" ht="14.45" customHeight="1">
      <c r="D890" s="14">
        <v>889</v>
      </c>
      <c r="E890" s="99">
        <v>3547.11</v>
      </c>
      <c r="F890" s="9"/>
      <c r="G890" s="77"/>
      <c r="H890" s="77"/>
      <c r="I890" s="77"/>
      <c r="J890" s="77"/>
      <c r="K890" s="88"/>
    </row>
    <row r="891" spans="4:11" ht="14.45" customHeight="1">
      <c r="D891" s="14">
        <v>890</v>
      </c>
      <c r="E891" s="99">
        <v>3551.1000000000004</v>
      </c>
      <c r="F891" s="9"/>
      <c r="G891" s="77"/>
      <c r="H891" s="77"/>
      <c r="I891" s="77"/>
      <c r="J891" s="77"/>
      <c r="K891" s="88"/>
    </row>
    <row r="892" spans="4:11" ht="14.45" customHeight="1">
      <c r="D892" s="14">
        <v>891</v>
      </c>
      <c r="E892" s="99">
        <v>3555.09</v>
      </c>
      <c r="F892" s="9"/>
      <c r="G892" s="77"/>
      <c r="H892" s="77"/>
      <c r="I892" s="77"/>
      <c r="J892" s="77"/>
      <c r="K892" s="88"/>
    </row>
    <row r="893" spans="4:11" ht="14.45" customHeight="1">
      <c r="D893" s="14">
        <v>892</v>
      </c>
      <c r="E893" s="99">
        <v>3559.0800000000004</v>
      </c>
      <c r="F893" s="9"/>
      <c r="G893" s="77"/>
      <c r="H893" s="77"/>
      <c r="I893" s="77"/>
      <c r="J893" s="77"/>
      <c r="K893" s="88"/>
    </row>
    <row r="894" spans="4:11" ht="14.45" customHeight="1">
      <c r="D894" s="14">
        <v>893</v>
      </c>
      <c r="E894" s="99">
        <v>3563.07</v>
      </c>
      <c r="F894" s="9"/>
      <c r="G894" s="77"/>
      <c r="H894" s="77"/>
      <c r="I894" s="77"/>
      <c r="J894" s="77"/>
      <c r="K894" s="88"/>
    </row>
    <row r="895" spans="4:11" ht="14.45" customHeight="1">
      <c r="D895" s="14">
        <v>894</v>
      </c>
      <c r="E895" s="99">
        <v>3567.0600000000004</v>
      </c>
      <c r="F895" s="9"/>
      <c r="G895" s="77"/>
      <c r="H895" s="77"/>
      <c r="I895" s="77"/>
      <c r="J895" s="77"/>
      <c r="K895" s="88"/>
    </row>
    <row r="896" spans="4:11" ht="14.45" customHeight="1">
      <c r="D896" s="14">
        <v>895</v>
      </c>
      <c r="E896" s="99">
        <v>3571.05</v>
      </c>
      <c r="F896" s="9"/>
      <c r="G896" s="77"/>
      <c r="H896" s="77"/>
      <c r="I896" s="77"/>
      <c r="J896" s="77"/>
      <c r="K896" s="88"/>
    </row>
    <row r="897" spans="4:11" ht="14.45" customHeight="1">
      <c r="D897" s="14">
        <v>896</v>
      </c>
      <c r="E897" s="99">
        <v>3575.04</v>
      </c>
      <c r="F897" s="9"/>
      <c r="G897" s="77"/>
      <c r="H897" s="77"/>
      <c r="I897" s="77"/>
      <c r="J897" s="77"/>
      <c r="K897" s="88"/>
    </row>
    <row r="898" spans="4:11" ht="14.45" customHeight="1">
      <c r="D898" s="14">
        <v>897</v>
      </c>
      <c r="E898" s="99">
        <v>3579.03</v>
      </c>
      <c r="F898" s="9"/>
      <c r="G898" s="77"/>
      <c r="H898" s="77"/>
      <c r="I898" s="77"/>
      <c r="J898" s="77"/>
      <c r="K898" s="88"/>
    </row>
    <row r="899" spans="4:11" ht="14.45" customHeight="1">
      <c r="D899" s="14">
        <v>898</v>
      </c>
      <c r="E899" s="99">
        <v>3583.02</v>
      </c>
      <c r="F899" s="9"/>
      <c r="G899" s="77"/>
      <c r="H899" s="77"/>
      <c r="I899" s="77"/>
      <c r="J899" s="77"/>
      <c r="K899" s="88"/>
    </row>
    <row r="900" spans="4:11" ht="14.45" customHeight="1">
      <c r="D900" s="14">
        <v>899</v>
      </c>
      <c r="E900" s="99">
        <v>3587.01</v>
      </c>
      <c r="F900" s="9"/>
      <c r="G900" s="77"/>
      <c r="H900" s="77"/>
      <c r="I900" s="77"/>
      <c r="J900" s="77"/>
      <c r="K900" s="88"/>
    </row>
    <row r="901" spans="4:11" ht="14.45" customHeight="1">
      <c r="D901" s="14">
        <v>900</v>
      </c>
      <c r="E901" s="99">
        <v>3591</v>
      </c>
      <c r="F901" s="9"/>
      <c r="G901" s="77"/>
      <c r="H901" s="77"/>
      <c r="I901" s="77"/>
      <c r="J901" s="77"/>
      <c r="K901" s="88"/>
    </row>
    <row r="902" spans="4:11" ht="14.45" customHeight="1">
      <c r="D902" s="14">
        <v>901</v>
      </c>
      <c r="E902" s="99">
        <v>3594.9900000000002</v>
      </c>
      <c r="F902" s="9"/>
      <c r="G902" s="77"/>
      <c r="H902" s="77"/>
      <c r="I902" s="77"/>
      <c r="J902" s="77"/>
      <c r="K902" s="88"/>
    </row>
    <row r="903" spans="4:11" ht="14.45" customHeight="1">
      <c r="D903" s="14">
        <v>902</v>
      </c>
      <c r="E903" s="99">
        <v>3598.98</v>
      </c>
      <c r="F903" s="9"/>
      <c r="G903" s="77"/>
      <c r="H903" s="77"/>
      <c r="I903" s="77"/>
      <c r="J903" s="77"/>
      <c r="K903" s="88"/>
    </row>
    <row r="904" spans="4:11" ht="14.45" customHeight="1">
      <c r="D904" s="14">
        <v>903</v>
      </c>
      <c r="E904" s="99">
        <v>3602.9700000000003</v>
      </c>
      <c r="F904" s="9"/>
      <c r="G904" s="77"/>
      <c r="H904" s="77"/>
      <c r="I904" s="77"/>
      <c r="J904" s="77"/>
      <c r="K904" s="88"/>
    </row>
    <row r="905" spans="4:11" ht="14.45" customHeight="1">
      <c r="D905" s="14">
        <v>904</v>
      </c>
      <c r="E905" s="99">
        <v>3606.96</v>
      </c>
      <c r="F905" s="9"/>
      <c r="G905" s="77"/>
      <c r="H905" s="77"/>
      <c r="I905" s="77"/>
      <c r="J905" s="77"/>
      <c r="K905" s="88"/>
    </row>
    <row r="906" spans="4:11" ht="14.45" customHeight="1">
      <c r="D906" s="14">
        <v>905</v>
      </c>
      <c r="E906" s="99">
        <v>3610.9500000000003</v>
      </c>
      <c r="F906" s="9"/>
      <c r="G906" s="77"/>
      <c r="H906" s="77"/>
      <c r="I906" s="77"/>
      <c r="J906" s="77"/>
      <c r="K906" s="88"/>
    </row>
    <row r="907" spans="4:11" ht="14.45" customHeight="1">
      <c r="D907" s="14">
        <v>906</v>
      </c>
      <c r="E907" s="99">
        <v>3614.94</v>
      </c>
      <c r="F907" s="9"/>
      <c r="G907" s="77"/>
      <c r="H907" s="77"/>
      <c r="I907" s="77"/>
      <c r="J907" s="77"/>
      <c r="K907" s="88"/>
    </row>
    <row r="908" spans="4:11" ht="14.45" customHeight="1">
      <c r="D908" s="14">
        <v>907</v>
      </c>
      <c r="E908" s="99">
        <v>3618.9300000000003</v>
      </c>
      <c r="F908" s="9"/>
      <c r="G908" s="77"/>
      <c r="H908" s="77"/>
      <c r="I908" s="77"/>
      <c r="J908" s="77"/>
      <c r="K908" s="88"/>
    </row>
    <row r="909" spans="4:11" ht="14.45" customHeight="1">
      <c r="D909" s="14">
        <v>908</v>
      </c>
      <c r="E909" s="99">
        <v>3622.92</v>
      </c>
      <c r="F909" s="9"/>
      <c r="G909" s="77"/>
      <c r="H909" s="77"/>
      <c r="I909" s="77"/>
      <c r="J909" s="77"/>
      <c r="K909" s="88"/>
    </row>
    <row r="910" spans="4:11" ht="14.45" customHeight="1">
      <c r="D910" s="14">
        <v>909</v>
      </c>
      <c r="E910" s="99">
        <v>3626.9100000000003</v>
      </c>
      <c r="F910" s="9"/>
      <c r="G910" s="77"/>
      <c r="H910" s="77"/>
      <c r="I910" s="77"/>
      <c r="J910" s="77"/>
      <c r="K910" s="88"/>
    </row>
    <row r="911" spans="4:11" ht="14.45" customHeight="1">
      <c r="D911" s="14">
        <v>910</v>
      </c>
      <c r="E911" s="99">
        <v>3630.9</v>
      </c>
      <c r="F911" s="9"/>
      <c r="G911" s="77"/>
      <c r="H911" s="77"/>
      <c r="I911" s="77"/>
      <c r="J911" s="77"/>
      <c r="K911" s="88"/>
    </row>
    <row r="912" spans="4:11" ht="14.45" customHeight="1">
      <c r="D912" s="14">
        <v>911</v>
      </c>
      <c r="E912" s="99">
        <v>3634.8900000000003</v>
      </c>
      <c r="F912" s="9"/>
      <c r="G912" s="77"/>
      <c r="H912" s="77"/>
      <c r="I912" s="77"/>
      <c r="J912" s="77"/>
      <c r="K912" s="88"/>
    </row>
    <row r="913" spans="4:11" ht="14.45" customHeight="1">
      <c r="D913" s="14">
        <v>912</v>
      </c>
      <c r="E913" s="99">
        <v>3638.88</v>
      </c>
      <c r="F913" s="9"/>
      <c r="G913" s="77"/>
      <c r="H913" s="77"/>
      <c r="I913" s="77"/>
      <c r="J913" s="77"/>
      <c r="K913" s="88"/>
    </row>
    <row r="914" spans="4:11" ht="14.45" customHeight="1">
      <c r="D914" s="14">
        <v>913</v>
      </c>
      <c r="E914" s="99">
        <v>3642.8700000000003</v>
      </c>
      <c r="F914" s="9"/>
      <c r="G914" s="77"/>
      <c r="H914" s="77"/>
      <c r="I914" s="77"/>
      <c r="J914" s="77"/>
      <c r="K914" s="88"/>
    </row>
    <row r="915" spans="4:11" ht="14.45" customHeight="1">
      <c r="D915" s="14">
        <v>914</v>
      </c>
      <c r="E915" s="99">
        <v>3646.86</v>
      </c>
      <c r="F915" s="9"/>
      <c r="G915" s="77"/>
      <c r="H915" s="77"/>
      <c r="I915" s="77"/>
      <c r="J915" s="77"/>
      <c r="K915" s="88"/>
    </row>
    <row r="916" spans="4:11" ht="14.45" customHeight="1">
      <c r="D916" s="14">
        <v>915</v>
      </c>
      <c r="E916" s="99">
        <v>3650.8500000000004</v>
      </c>
      <c r="F916" s="9"/>
      <c r="G916" s="77"/>
      <c r="H916" s="77"/>
      <c r="I916" s="77"/>
      <c r="J916" s="77"/>
      <c r="K916" s="88"/>
    </row>
    <row r="917" spans="4:11" ht="14.45" customHeight="1">
      <c r="D917" s="14">
        <v>916</v>
      </c>
      <c r="E917" s="99">
        <v>3654.84</v>
      </c>
      <c r="F917" s="9"/>
      <c r="G917" s="77"/>
      <c r="H917" s="77"/>
      <c r="I917" s="77"/>
      <c r="J917" s="77"/>
      <c r="K917" s="88"/>
    </row>
    <row r="918" spans="4:11" ht="14.45" customHeight="1">
      <c r="D918" s="14">
        <v>917</v>
      </c>
      <c r="E918" s="99">
        <v>3658.8300000000004</v>
      </c>
      <c r="F918" s="9"/>
      <c r="G918" s="77"/>
      <c r="H918" s="77"/>
      <c r="I918" s="77"/>
      <c r="J918" s="77"/>
      <c r="K918" s="88"/>
    </row>
    <row r="919" spans="4:11" ht="14.45" customHeight="1">
      <c r="D919" s="14">
        <v>918</v>
      </c>
      <c r="E919" s="99">
        <v>3662.82</v>
      </c>
      <c r="F919" s="9"/>
      <c r="G919" s="77"/>
      <c r="H919" s="77"/>
      <c r="I919" s="77"/>
      <c r="J919" s="77"/>
      <c r="K919" s="88"/>
    </row>
    <row r="920" spans="4:11" ht="14.45" customHeight="1">
      <c r="D920" s="14">
        <v>919</v>
      </c>
      <c r="E920" s="99">
        <v>3666.8100000000004</v>
      </c>
      <c r="F920" s="9"/>
      <c r="G920" s="77"/>
      <c r="H920" s="77"/>
      <c r="I920" s="77"/>
      <c r="J920" s="77"/>
      <c r="K920" s="88"/>
    </row>
    <row r="921" spans="4:11" ht="14.45" customHeight="1">
      <c r="D921" s="14">
        <v>920</v>
      </c>
      <c r="E921" s="99">
        <v>3670.8</v>
      </c>
      <c r="F921" s="9"/>
      <c r="G921" s="77"/>
      <c r="H921" s="77"/>
      <c r="I921" s="77"/>
      <c r="J921" s="77"/>
      <c r="K921" s="88"/>
    </row>
    <row r="922" spans="4:11" ht="14.45" customHeight="1">
      <c r="D922" s="14">
        <v>921</v>
      </c>
      <c r="E922" s="99">
        <v>3674.7900000000004</v>
      </c>
      <c r="F922" s="9"/>
      <c r="G922" s="77"/>
      <c r="H922" s="77"/>
      <c r="I922" s="77"/>
      <c r="J922" s="77"/>
      <c r="K922" s="88"/>
    </row>
    <row r="923" spans="4:11" ht="14.45" customHeight="1">
      <c r="D923" s="14">
        <v>922</v>
      </c>
      <c r="E923" s="99">
        <v>3678.78</v>
      </c>
      <c r="F923" s="9"/>
      <c r="G923" s="77"/>
      <c r="H923" s="77"/>
      <c r="I923" s="77"/>
      <c r="J923" s="77"/>
      <c r="K923" s="88"/>
    </row>
    <row r="924" spans="4:11" ht="14.45" customHeight="1">
      <c r="D924" s="14">
        <v>923</v>
      </c>
      <c r="E924" s="99">
        <v>3682.77</v>
      </c>
      <c r="F924" s="9"/>
      <c r="G924" s="77"/>
      <c r="H924" s="77"/>
      <c r="I924" s="77"/>
      <c r="J924" s="77"/>
      <c r="K924" s="88"/>
    </row>
    <row r="925" spans="4:11" ht="14.45" customHeight="1">
      <c r="D925" s="14">
        <v>924</v>
      </c>
      <c r="E925" s="99">
        <v>3686.76</v>
      </c>
      <c r="F925" s="9"/>
      <c r="G925" s="77"/>
      <c r="H925" s="77"/>
      <c r="I925" s="77"/>
      <c r="J925" s="77"/>
      <c r="K925" s="88"/>
    </row>
    <row r="926" spans="4:11" ht="14.45" customHeight="1">
      <c r="D926" s="14">
        <v>925</v>
      </c>
      <c r="E926" s="99">
        <v>3690.75</v>
      </c>
      <c r="F926" s="9"/>
      <c r="G926" s="77"/>
      <c r="H926" s="77"/>
      <c r="I926" s="77"/>
      <c r="J926" s="77"/>
      <c r="K926" s="88"/>
    </row>
    <row r="927" spans="4:11" ht="14.45" customHeight="1">
      <c r="D927" s="14">
        <v>926</v>
      </c>
      <c r="E927" s="99">
        <v>3694.7400000000002</v>
      </c>
      <c r="F927" s="9"/>
      <c r="G927" s="77"/>
      <c r="H927" s="77"/>
      <c r="I927" s="77"/>
      <c r="J927" s="77"/>
      <c r="K927" s="88"/>
    </row>
    <row r="928" spans="4:11" ht="14.45" customHeight="1">
      <c r="D928" s="14">
        <v>927</v>
      </c>
      <c r="E928" s="99">
        <v>3698.73</v>
      </c>
      <c r="F928" s="9"/>
      <c r="G928" s="77"/>
      <c r="H928" s="77"/>
      <c r="I928" s="77"/>
      <c r="J928" s="77"/>
      <c r="K928" s="88"/>
    </row>
    <row r="929" spans="4:11" ht="14.45" customHeight="1">
      <c r="D929" s="14">
        <v>928</v>
      </c>
      <c r="E929" s="99">
        <v>3702.7200000000003</v>
      </c>
      <c r="F929" s="9"/>
      <c r="G929" s="77"/>
      <c r="H929" s="77"/>
      <c r="I929" s="77"/>
      <c r="J929" s="77"/>
      <c r="K929" s="88"/>
    </row>
    <row r="930" spans="4:11" ht="14.45" customHeight="1">
      <c r="D930" s="14">
        <v>929</v>
      </c>
      <c r="E930" s="99">
        <v>3706.71</v>
      </c>
      <c r="F930" s="9"/>
      <c r="G930" s="77"/>
      <c r="H930" s="77"/>
      <c r="I930" s="77"/>
      <c r="J930" s="77"/>
      <c r="K930" s="88"/>
    </row>
    <row r="931" spans="4:11" ht="14.45" customHeight="1">
      <c r="D931" s="14">
        <v>930</v>
      </c>
      <c r="E931" s="99">
        <v>3710.7000000000003</v>
      </c>
      <c r="F931" s="9"/>
      <c r="G931" s="77"/>
      <c r="H931" s="77"/>
      <c r="I931" s="77"/>
      <c r="J931" s="77"/>
      <c r="K931" s="88"/>
    </row>
    <row r="932" spans="4:11" ht="14.45" customHeight="1">
      <c r="D932" s="14">
        <v>931</v>
      </c>
      <c r="E932" s="99">
        <v>3714.69</v>
      </c>
      <c r="F932" s="9"/>
      <c r="G932" s="77"/>
      <c r="H932" s="77"/>
      <c r="I932" s="77"/>
      <c r="J932" s="77"/>
      <c r="K932" s="88"/>
    </row>
    <row r="933" spans="4:11" ht="14.45" customHeight="1">
      <c r="D933" s="14">
        <v>932</v>
      </c>
      <c r="E933" s="99">
        <v>3718.6800000000003</v>
      </c>
      <c r="F933" s="9"/>
      <c r="G933" s="77"/>
      <c r="H933" s="77"/>
      <c r="I933" s="77"/>
      <c r="J933" s="77"/>
      <c r="K933" s="88"/>
    </row>
    <row r="934" spans="4:11" ht="14.45" customHeight="1">
      <c r="D934" s="14">
        <v>933</v>
      </c>
      <c r="E934" s="99">
        <v>3722.67</v>
      </c>
      <c r="F934" s="9"/>
      <c r="G934" s="77"/>
      <c r="H934" s="77"/>
      <c r="I934" s="77"/>
      <c r="J934" s="77"/>
      <c r="K934" s="88"/>
    </row>
    <row r="935" spans="4:11" ht="14.45" customHeight="1">
      <c r="D935" s="14">
        <v>934</v>
      </c>
      <c r="E935" s="99">
        <v>3726.6600000000003</v>
      </c>
      <c r="F935" s="9"/>
      <c r="G935" s="77"/>
      <c r="H935" s="77"/>
      <c r="I935" s="77"/>
      <c r="J935" s="77"/>
      <c r="K935" s="88"/>
    </row>
    <row r="936" spans="4:11" ht="14.45" customHeight="1">
      <c r="D936" s="14">
        <v>935</v>
      </c>
      <c r="E936" s="99">
        <v>3730.65</v>
      </c>
      <c r="F936" s="9"/>
      <c r="G936" s="77"/>
      <c r="H936" s="77"/>
      <c r="I936" s="77"/>
      <c r="J936" s="77"/>
      <c r="K936" s="88"/>
    </row>
    <row r="937" spans="4:11" ht="14.45" customHeight="1">
      <c r="D937" s="14">
        <v>936</v>
      </c>
      <c r="E937" s="99">
        <v>3734.6400000000003</v>
      </c>
      <c r="F937" s="9"/>
      <c r="G937" s="77"/>
      <c r="H937" s="77"/>
      <c r="I937" s="77"/>
      <c r="J937" s="77"/>
      <c r="K937" s="88"/>
    </row>
    <row r="938" spans="4:11" ht="14.45" customHeight="1">
      <c r="D938" s="14">
        <v>937</v>
      </c>
      <c r="E938" s="99">
        <v>3738.63</v>
      </c>
      <c r="F938" s="9"/>
      <c r="G938" s="77"/>
      <c r="H938" s="77"/>
      <c r="I938" s="77"/>
      <c r="J938" s="77"/>
      <c r="K938" s="88"/>
    </row>
    <row r="939" spans="4:11" ht="14.45" customHeight="1">
      <c r="D939" s="14">
        <v>938</v>
      </c>
      <c r="E939" s="99">
        <v>3742.6200000000003</v>
      </c>
      <c r="F939" s="9"/>
      <c r="G939" s="77"/>
      <c r="H939" s="77"/>
      <c r="I939" s="77"/>
      <c r="J939" s="77"/>
      <c r="K939" s="88"/>
    </row>
    <row r="940" spans="4:11" ht="14.45" customHeight="1">
      <c r="D940" s="14">
        <v>939</v>
      </c>
      <c r="E940" s="99">
        <v>3746.61</v>
      </c>
      <c r="F940" s="9"/>
      <c r="G940" s="77"/>
      <c r="H940" s="77"/>
      <c r="I940" s="77"/>
      <c r="J940" s="77"/>
      <c r="K940" s="88"/>
    </row>
    <row r="941" spans="4:11" ht="14.45" customHeight="1">
      <c r="D941" s="14">
        <v>940</v>
      </c>
      <c r="E941" s="99">
        <v>3750.6000000000004</v>
      </c>
      <c r="F941" s="9"/>
      <c r="G941" s="77"/>
      <c r="H941" s="77"/>
      <c r="I941" s="77"/>
      <c r="J941" s="77"/>
      <c r="K941" s="88"/>
    </row>
    <row r="942" spans="4:11" ht="14.45" customHeight="1">
      <c r="D942" s="14">
        <v>941</v>
      </c>
      <c r="E942" s="99">
        <v>3754.59</v>
      </c>
      <c r="F942" s="9"/>
      <c r="G942" s="77"/>
      <c r="H942" s="77"/>
      <c r="I942" s="77"/>
      <c r="J942" s="77"/>
      <c r="K942" s="88"/>
    </row>
    <row r="943" spans="4:11" ht="14.45" customHeight="1">
      <c r="D943" s="14">
        <v>942</v>
      </c>
      <c r="E943" s="99">
        <v>3758.5800000000004</v>
      </c>
      <c r="F943" s="9"/>
      <c r="G943" s="77"/>
      <c r="H943" s="77"/>
      <c r="I943" s="77"/>
      <c r="J943" s="77"/>
      <c r="K943" s="88"/>
    </row>
    <row r="944" spans="4:11" ht="14.45" customHeight="1">
      <c r="D944" s="14">
        <v>943</v>
      </c>
      <c r="E944" s="99">
        <v>3762.57</v>
      </c>
      <c r="F944" s="9"/>
      <c r="G944" s="77"/>
      <c r="H944" s="77"/>
      <c r="I944" s="77"/>
      <c r="J944" s="77"/>
      <c r="K944" s="88"/>
    </row>
    <row r="945" spans="4:11" ht="14.45" customHeight="1">
      <c r="D945" s="14">
        <v>944</v>
      </c>
      <c r="E945" s="99">
        <v>3766.5600000000004</v>
      </c>
      <c r="F945" s="9"/>
      <c r="G945" s="77"/>
      <c r="H945" s="77"/>
      <c r="I945" s="77"/>
      <c r="J945" s="77"/>
      <c r="K945" s="88"/>
    </row>
    <row r="946" spans="4:11" ht="14.45" customHeight="1">
      <c r="D946" s="14">
        <v>945</v>
      </c>
      <c r="E946" s="99">
        <v>3770.55</v>
      </c>
      <c r="F946" s="9"/>
      <c r="G946" s="77"/>
      <c r="H946" s="77"/>
      <c r="I946" s="77"/>
      <c r="J946" s="77"/>
      <c r="K946" s="88"/>
    </row>
    <row r="947" spans="4:11" ht="14.45" customHeight="1">
      <c r="D947" s="14">
        <v>946</v>
      </c>
      <c r="E947" s="99">
        <v>3774.5400000000004</v>
      </c>
      <c r="F947" s="9"/>
      <c r="G947" s="77"/>
      <c r="H947" s="77"/>
      <c r="I947" s="77"/>
      <c r="J947" s="77"/>
      <c r="K947" s="88"/>
    </row>
    <row r="948" spans="4:11" ht="14.45" customHeight="1">
      <c r="D948" s="14">
        <v>947</v>
      </c>
      <c r="E948" s="99">
        <v>3778.53</v>
      </c>
      <c r="F948" s="9"/>
      <c r="G948" s="77"/>
      <c r="H948" s="77"/>
      <c r="I948" s="77"/>
      <c r="J948" s="77"/>
      <c r="K948" s="88"/>
    </row>
    <row r="949" spans="4:11" ht="14.45" customHeight="1">
      <c r="D949" s="14">
        <v>948</v>
      </c>
      <c r="E949" s="99">
        <v>3782.52</v>
      </c>
      <c r="F949" s="9"/>
      <c r="G949" s="77"/>
      <c r="H949" s="77"/>
      <c r="I949" s="77"/>
      <c r="J949" s="77"/>
      <c r="K949" s="88"/>
    </row>
    <row r="950" spans="4:11" ht="14.45" customHeight="1">
      <c r="D950" s="14">
        <v>949</v>
      </c>
      <c r="E950" s="99">
        <v>3786.51</v>
      </c>
      <c r="F950" s="9"/>
      <c r="G950" s="77"/>
      <c r="H950" s="77"/>
      <c r="I950" s="77"/>
      <c r="J950" s="77"/>
      <c r="K950" s="88"/>
    </row>
    <row r="951" spans="4:11" ht="14.45" customHeight="1">
      <c r="D951" s="14">
        <v>950</v>
      </c>
      <c r="E951" s="99">
        <v>3790.5</v>
      </c>
      <c r="F951" s="9"/>
      <c r="G951" s="77"/>
      <c r="H951" s="77"/>
      <c r="I951" s="77"/>
      <c r="J951" s="77"/>
      <c r="K951" s="88"/>
    </row>
    <row r="952" spans="4:11" ht="14.45" customHeight="1">
      <c r="D952" s="14">
        <v>951</v>
      </c>
      <c r="E952" s="99">
        <v>3794.4900000000002</v>
      </c>
      <c r="F952" s="9"/>
      <c r="G952" s="77"/>
      <c r="H952" s="77"/>
      <c r="I952" s="77"/>
      <c r="J952" s="77"/>
      <c r="K952" s="88"/>
    </row>
    <row r="953" spans="4:11" ht="14.45" customHeight="1">
      <c r="D953" s="14">
        <v>952</v>
      </c>
      <c r="E953" s="99">
        <v>3798.48</v>
      </c>
      <c r="F953" s="9"/>
      <c r="G953" s="77"/>
      <c r="H953" s="77"/>
      <c r="I953" s="77"/>
      <c r="J953" s="77"/>
      <c r="K953" s="88"/>
    </row>
    <row r="954" spans="4:11" ht="14.45" customHeight="1">
      <c r="D954" s="14">
        <v>953</v>
      </c>
      <c r="E954" s="99">
        <v>3802.4700000000003</v>
      </c>
      <c r="F954" s="9"/>
      <c r="G954" s="77"/>
      <c r="H954" s="77"/>
      <c r="I954" s="77"/>
      <c r="J954" s="77"/>
      <c r="K954" s="88"/>
    </row>
    <row r="955" spans="4:11" ht="14.45" customHeight="1">
      <c r="D955" s="14">
        <v>954</v>
      </c>
      <c r="E955" s="99">
        <v>3806.46</v>
      </c>
      <c r="F955" s="9"/>
      <c r="G955" s="77"/>
      <c r="H955" s="77"/>
      <c r="I955" s="77"/>
      <c r="J955" s="77"/>
      <c r="K955" s="88"/>
    </row>
    <row r="956" spans="4:11" ht="14.45" customHeight="1">
      <c r="D956" s="14">
        <v>955</v>
      </c>
      <c r="E956" s="99">
        <v>3810.4500000000003</v>
      </c>
      <c r="F956" s="9"/>
      <c r="G956" s="77"/>
      <c r="H956" s="77"/>
      <c r="I956" s="77"/>
      <c r="J956" s="77"/>
      <c r="K956" s="88"/>
    </row>
    <row r="957" spans="4:11" ht="14.45" customHeight="1">
      <c r="D957" s="14">
        <v>956</v>
      </c>
      <c r="E957" s="99">
        <v>3814.44</v>
      </c>
      <c r="F957" s="9"/>
      <c r="G957" s="77"/>
      <c r="H957" s="77"/>
      <c r="I957" s="77"/>
      <c r="J957" s="77"/>
      <c r="K957" s="88"/>
    </row>
    <row r="958" spans="4:11" ht="14.45" customHeight="1">
      <c r="D958" s="14">
        <v>957</v>
      </c>
      <c r="E958" s="99">
        <v>3818.4300000000003</v>
      </c>
      <c r="F958" s="9"/>
      <c r="G958" s="77"/>
      <c r="H958" s="77"/>
      <c r="I958" s="77"/>
      <c r="J958" s="77"/>
      <c r="K958" s="88"/>
    </row>
    <row r="959" spans="4:11" ht="14.45" customHeight="1">
      <c r="D959" s="14">
        <v>958</v>
      </c>
      <c r="E959" s="99">
        <v>3822.42</v>
      </c>
      <c r="F959" s="9"/>
      <c r="G959" s="77"/>
      <c r="H959" s="77"/>
      <c r="I959" s="77"/>
      <c r="J959" s="77"/>
      <c r="K959" s="88"/>
    </row>
    <row r="960" spans="4:11" ht="14.45" customHeight="1">
      <c r="D960" s="14">
        <v>959</v>
      </c>
      <c r="E960" s="99">
        <v>3826.4100000000003</v>
      </c>
      <c r="F960" s="9"/>
      <c r="G960" s="77"/>
      <c r="H960" s="77"/>
      <c r="I960" s="77"/>
      <c r="J960" s="77"/>
      <c r="K960" s="88"/>
    </row>
    <row r="961" spans="4:11" ht="14.45" customHeight="1">
      <c r="D961" s="14">
        <v>960</v>
      </c>
      <c r="E961" s="99">
        <v>3830.4</v>
      </c>
      <c r="F961" s="9"/>
      <c r="G961" s="77"/>
      <c r="H961" s="77"/>
      <c r="I961" s="77"/>
      <c r="J961" s="77"/>
      <c r="K961" s="88"/>
    </row>
    <row r="962" spans="4:11" ht="14.45" customHeight="1">
      <c r="D962" s="14">
        <v>961</v>
      </c>
      <c r="E962" s="99">
        <v>3834.3900000000003</v>
      </c>
      <c r="F962" s="9"/>
      <c r="G962" s="77"/>
      <c r="H962" s="77"/>
      <c r="I962" s="77"/>
      <c r="J962" s="77"/>
      <c r="K962" s="88"/>
    </row>
    <row r="963" spans="4:11" ht="14.45" customHeight="1">
      <c r="D963" s="14">
        <v>962</v>
      </c>
      <c r="E963" s="99">
        <v>3838.38</v>
      </c>
      <c r="F963" s="9"/>
      <c r="G963" s="77"/>
      <c r="H963" s="77"/>
      <c r="I963" s="77"/>
      <c r="J963" s="77"/>
      <c r="K963" s="88"/>
    </row>
    <row r="964" spans="4:11" ht="14.45" customHeight="1">
      <c r="D964" s="14">
        <v>963</v>
      </c>
      <c r="E964" s="99">
        <v>3842.3700000000003</v>
      </c>
      <c r="F964" s="9"/>
      <c r="G964" s="77"/>
      <c r="H964" s="77"/>
      <c r="I964" s="77"/>
      <c r="J964" s="77"/>
      <c r="K964" s="88"/>
    </row>
    <row r="965" spans="4:11" ht="14.45" customHeight="1">
      <c r="D965" s="14">
        <v>964</v>
      </c>
      <c r="E965" s="99">
        <v>3846.36</v>
      </c>
      <c r="F965" s="9"/>
      <c r="G965" s="77"/>
      <c r="H965" s="77"/>
      <c r="I965" s="77"/>
      <c r="J965" s="77"/>
      <c r="K965" s="88"/>
    </row>
    <row r="966" spans="4:11" ht="14.45" customHeight="1">
      <c r="D966" s="14">
        <v>965</v>
      </c>
      <c r="E966" s="99">
        <v>3850.3500000000004</v>
      </c>
      <c r="F966" s="9"/>
      <c r="G966" s="77"/>
      <c r="H966" s="77"/>
      <c r="I966" s="77"/>
      <c r="J966" s="77"/>
      <c r="K966" s="88"/>
    </row>
    <row r="967" spans="4:11" ht="14.45" customHeight="1">
      <c r="D967" s="14">
        <v>966</v>
      </c>
      <c r="E967" s="99">
        <v>3854.34</v>
      </c>
      <c r="F967" s="9"/>
      <c r="G967" s="77"/>
      <c r="H967" s="77"/>
      <c r="I967" s="77"/>
      <c r="J967" s="77"/>
      <c r="K967" s="88"/>
    </row>
    <row r="968" spans="4:11" ht="14.45" customHeight="1">
      <c r="D968" s="14">
        <v>967</v>
      </c>
      <c r="E968" s="99">
        <v>3858.3300000000004</v>
      </c>
      <c r="F968" s="9"/>
      <c r="G968" s="77"/>
      <c r="H968" s="77"/>
      <c r="I968" s="77"/>
      <c r="J968" s="77"/>
      <c r="K968" s="88"/>
    </row>
    <row r="969" spans="4:11" ht="14.45" customHeight="1">
      <c r="D969" s="14">
        <v>968</v>
      </c>
      <c r="E969" s="99">
        <v>3862.32</v>
      </c>
      <c r="F969" s="9"/>
      <c r="G969" s="77"/>
      <c r="H969" s="77"/>
      <c r="I969" s="77"/>
      <c r="J969" s="77"/>
      <c r="K969" s="88"/>
    </row>
    <row r="970" spans="4:11" ht="14.45" customHeight="1">
      <c r="D970" s="14">
        <v>969</v>
      </c>
      <c r="E970" s="99">
        <v>3866.3100000000004</v>
      </c>
      <c r="F970" s="9"/>
      <c r="G970" s="77"/>
      <c r="H970" s="77"/>
      <c r="I970" s="77"/>
      <c r="J970" s="77"/>
      <c r="K970" s="88"/>
    </row>
    <row r="971" spans="4:11" ht="14.45" customHeight="1">
      <c r="D971" s="14">
        <v>970</v>
      </c>
      <c r="E971" s="99">
        <v>3870.3</v>
      </c>
      <c r="F971" s="9"/>
      <c r="G971" s="77"/>
      <c r="H971" s="77"/>
      <c r="I971" s="77"/>
      <c r="J971" s="77"/>
      <c r="K971" s="88"/>
    </row>
    <row r="972" spans="4:11" ht="14.45" customHeight="1">
      <c r="D972" s="14">
        <v>971</v>
      </c>
      <c r="E972" s="99">
        <v>3874.2900000000004</v>
      </c>
      <c r="F972" s="9"/>
      <c r="G972" s="77"/>
      <c r="H972" s="77"/>
      <c r="I972" s="77"/>
      <c r="J972" s="77"/>
      <c r="K972" s="88"/>
    </row>
    <row r="973" spans="4:11" ht="14.45" customHeight="1">
      <c r="D973" s="14">
        <v>972</v>
      </c>
      <c r="E973" s="99">
        <v>3878.28</v>
      </c>
      <c r="F973" s="9"/>
      <c r="G973" s="77"/>
      <c r="H973" s="77"/>
      <c r="I973" s="77"/>
      <c r="J973" s="77"/>
      <c r="K973" s="88"/>
    </row>
    <row r="974" spans="4:11" ht="14.45" customHeight="1">
      <c r="D974" s="14">
        <v>973</v>
      </c>
      <c r="E974" s="99">
        <v>3882.27</v>
      </c>
      <c r="F974" s="9"/>
      <c r="G974" s="77"/>
      <c r="H974" s="77"/>
      <c r="I974" s="77"/>
      <c r="J974" s="77"/>
      <c r="K974" s="88"/>
    </row>
    <row r="975" spans="4:11" ht="14.45" customHeight="1">
      <c r="D975" s="14">
        <v>974</v>
      </c>
      <c r="E975" s="99">
        <v>3886.26</v>
      </c>
      <c r="F975" s="9"/>
      <c r="G975" s="77"/>
      <c r="H975" s="77"/>
      <c r="I975" s="77"/>
      <c r="J975" s="77"/>
      <c r="K975" s="88"/>
    </row>
    <row r="976" spans="4:11" ht="14.45" customHeight="1">
      <c r="D976" s="14">
        <v>975</v>
      </c>
      <c r="E976" s="99">
        <v>3890.25</v>
      </c>
      <c r="F976" s="9"/>
      <c r="G976" s="77"/>
      <c r="H976" s="77"/>
      <c r="I976" s="77"/>
      <c r="J976" s="77"/>
      <c r="K976" s="88"/>
    </row>
    <row r="977" spans="4:11" ht="14.45" customHeight="1">
      <c r="D977" s="14">
        <v>976</v>
      </c>
      <c r="E977" s="99">
        <v>3894.2400000000002</v>
      </c>
      <c r="F977" s="9"/>
      <c r="G977" s="77"/>
      <c r="H977" s="77"/>
      <c r="I977" s="77"/>
      <c r="J977" s="77"/>
      <c r="K977" s="88"/>
    </row>
    <row r="978" spans="4:11" ht="14.45" customHeight="1">
      <c r="D978" s="14">
        <v>977</v>
      </c>
      <c r="E978" s="99">
        <v>3898.23</v>
      </c>
      <c r="F978" s="9"/>
      <c r="G978" s="77"/>
      <c r="H978" s="77"/>
      <c r="I978" s="77"/>
      <c r="J978" s="77"/>
      <c r="K978" s="88"/>
    </row>
    <row r="979" spans="4:11" ht="14.45" customHeight="1">
      <c r="D979" s="14">
        <v>978</v>
      </c>
      <c r="E979" s="99">
        <v>3902.2200000000003</v>
      </c>
      <c r="F979" s="9"/>
      <c r="G979" s="77"/>
      <c r="H979" s="77"/>
      <c r="I979" s="77"/>
      <c r="J979" s="77"/>
      <c r="K979" s="88"/>
    </row>
    <row r="980" spans="4:11" ht="14.45" customHeight="1">
      <c r="D980" s="14">
        <v>979</v>
      </c>
      <c r="E980" s="99">
        <v>3906.21</v>
      </c>
      <c r="F980" s="9"/>
      <c r="G980" s="77"/>
      <c r="H980" s="77"/>
      <c r="I980" s="77"/>
      <c r="J980" s="77"/>
      <c r="K980" s="88"/>
    </row>
    <row r="981" spans="4:11" ht="14.45" customHeight="1">
      <c r="D981" s="14">
        <v>980</v>
      </c>
      <c r="E981" s="99">
        <v>3910.2000000000003</v>
      </c>
      <c r="F981" s="9"/>
      <c r="G981" s="77"/>
      <c r="H981" s="77"/>
      <c r="I981" s="77"/>
      <c r="J981" s="77"/>
      <c r="K981" s="88"/>
    </row>
    <row r="982" spans="4:11" ht="14.45" customHeight="1">
      <c r="D982" s="14">
        <v>981</v>
      </c>
      <c r="E982" s="99">
        <v>3914.19</v>
      </c>
      <c r="F982" s="9"/>
      <c r="G982" s="77"/>
      <c r="H982" s="77"/>
      <c r="I982" s="77"/>
      <c r="J982" s="77"/>
      <c r="K982" s="88"/>
    </row>
    <row r="983" spans="4:11" ht="14.45" customHeight="1">
      <c r="D983" s="14">
        <v>982</v>
      </c>
      <c r="E983" s="99">
        <v>3918.1800000000003</v>
      </c>
      <c r="F983" s="9"/>
      <c r="G983" s="77"/>
      <c r="H983" s="77"/>
      <c r="I983" s="77"/>
      <c r="J983" s="77"/>
      <c r="K983" s="88"/>
    </row>
    <row r="984" spans="4:11" ht="14.45" customHeight="1">
      <c r="D984" s="14">
        <v>983</v>
      </c>
      <c r="E984" s="99">
        <v>3922.17</v>
      </c>
      <c r="F984" s="9"/>
      <c r="G984" s="77"/>
      <c r="H984" s="77"/>
      <c r="I984" s="77"/>
      <c r="J984" s="77"/>
      <c r="K984" s="88"/>
    </row>
    <row r="985" spans="4:11" ht="14.45" customHeight="1">
      <c r="D985" s="14">
        <v>984</v>
      </c>
      <c r="E985" s="99">
        <v>3926.1600000000003</v>
      </c>
      <c r="F985" s="9"/>
      <c r="G985" s="77"/>
      <c r="H985" s="77"/>
      <c r="I985" s="77"/>
      <c r="J985" s="77"/>
      <c r="K985" s="88"/>
    </row>
    <row r="986" spans="4:11" ht="14.45" customHeight="1">
      <c r="D986" s="14">
        <v>985</v>
      </c>
      <c r="E986" s="99">
        <v>3930.15</v>
      </c>
      <c r="F986" s="9"/>
      <c r="G986" s="77"/>
      <c r="H986" s="77"/>
      <c r="I986" s="77"/>
      <c r="J986" s="77"/>
      <c r="K986" s="88"/>
    </row>
    <row r="987" spans="4:11" ht="14.45" customHeight="1">
      <c r="D987" s="14">
        <v>986</v>
      </c>
      <c r="E987" s="99">
        <v>3934.1400000000003</v>
      </c>
      <c r="F987" s="9"/>
      <c r="G987" s="77"/>
      <c r="H987" s="77"/>
      <c r="I987" s="77"/>
      <c r="J987" s="77"/>
      <c r="K987" s="88"/>
    </row>
    <row r="988" spans="4:11" ht="14.45" customHeight="1">
      <c r="D988" s="14">
        <v>987</v>
      </c>
      <c r="E988" s="99">
        <v>3938.13</v>
      </c>
      <c r="F988" s="9"/>
      <c r="G988" s="77"/>
      <c r="H988" s="77"/>
      <c r="I988" s="77"/>
      <c r="J988" s="77"/>
      <c r="K988" s="88"/>
    </row>
    <row r="989" spans="4:11" ht="14.45" customHeight="1">
      <c r="D989" s="14">
        <v>988</v>
      </c>
      <c r="E989" s="99">
        <v>3942.1200000000003</v>
      </c>
      <c r="F989" s="9"/>
      <c r="G989" s="77"/>
      <c r="H989" s="77"/>
      <c r="I989" s="77"/>
      <c r="J989" s="77"/>
      <c r="K989" s="88"/>
    </row>
    <row r="990" spans="4:11" ht="14.45" customHeight="1">
      <c r="D990" s="14">
        <v>989</v>
      </c>
      <c r="E990" s="99">
        <v>3946.11</v>
      </c>
      <c r="F990" s="9"/>
      <c r="G990" s="77"/>
      <c r="H990" s="77"/>
      <c r="I990" s="77"/>
      <c r="J990" s="77"/>
      <c r="K990" s="88"/>
    </row>
    <row r="991" spans="4:11" ht="14.45" customHeight="1">
      <c r="D991" s="14">
        <v>990</v>
      </c>
      <c r="E991" s="99">
        <v>3950.1000000000004</v>
      </c>
      <c r="F991" s="9"/>
      <c r="G991" s="77"/>
      <c r="H991" s="77"/>
      <c r="I991" s="77"/>
      <c r="J991" s="77"/>
      <c r="K991" s="88"/>
    </row>
    <row r="992" spans="4:11" ht="14.45" customHeight="1">
      <c r="D992" s="14">
        <v>991</v>
      </c>
      <c r="E992" s="99">
        <v>3954.09</v>
      </c>
      <c r="F992" s="9"/>
      <c r="G992" s="77"/>
      <c r="H992" s="77"/>
      <c r="I992" s="77"/>
      <c r="J992" s="77"/>
      <c r="K992" s="88"/>
    </row>
    <row r="993" spans="4:11" ht="14.45" customHeight="1">
      <c r="D993" s="14">
        <v>992</v>
      </c>
      <c r="E993" s="99">
        <v>3958.0800000000004</v>
      </c>
      <c r="F993" s="9"/>
      <c r="G993" s="77"/>
      <c r="H993" s="77"/>
      <c r="I993" s="77"/>
      <c r="J993" s="77"/>
      <c r="K993" s="88"/>
    </row>
    <row r="994" spans="4:11" ht="14.45" customHeight="1">
      <c r="D994" s="14">
        <v>993</v>
      </c>
      <c r="E994" s="99">
        <v>3962.07</v>
      </c>
      <c r="F994" s="9"/>
      <c r="G994" s="77"/>
      <c r="H994" s="77"/>
      <c r="I994" s="77"/>
      <c r="J994" s="77"/>
      <c r="K994" s="88"/>
    </row>
    <row r="995" spans="4:11" ht="14.45" customHeight="1">
      <c r="D995" s="14">
        <v>994</v>
      </c>
      <c r="E995" s="99">
        <v>3966.0600000000004</v>
      </c>
      <c r="F995" s="9"/>
      <c r="G995" s="77"/>
      <c r="H995" s="77"/>
      <c r="I995" s="77"/>
      <c r="J995" s="77"/>
      <c r="K995" s="88"/>
    </row>
    <row r="996" spans="4:11" ht="14.45" customHeight="1">
      <c r="D996" s="14">
        <v>995</v>
      </c>
      <c r="E996" s="99">
        <v>3970.05</v>
      </c>
      <c r="F996" s="9"/>
      <c r="G996" s="77"/>
      <c r="H996" s="77"/>
      <c r="I996" s="77"/>
      <c r="J996" s="77"/>
      <c r="K996" s="88"/>
    </row>
    <row r="997" spans="4:11" ht="14.45" customHeight="1">
      <c r="D997" s="14">
        <v>996</v>
      </c>
      <c r="E997" s="99">
        <v>3974.0400000000004</v>
      </c>
      <c r="F997" s="9"/>
      <c r="G997" s="77"/>
      <c r="H997" s="77"/>
      <c r="I997" s="77"/>
      <c r="J997" s="77"/>
      <c r="K997" s="88"/>
    </row>
    <row r="998" spans="4:11" ht="14.45" customHeight="1">
      <c r="D998" s="14">
        <v>997</v>
      </c>
      <c r="E998" s="99">
        <v>3978.03</v>
      </c>
      <c r="F998" s="9"/>
      <c r="G998" s="77"/>
      <c r="H998" s="77"/>
      <c r="I998" s="77"/>
      <c r="J998" s="77"/>
      <c r="K998" s="88"/>
    </row>
    <row r="999" spans="4:11" ht="14.45" customHeight="1">
      <c r="D999" s="14">
        <v>998</v>
      </c>
      <c r="E999" s="99">
        <v>3982.0200000000004</v>
      </c>
      <c r="F999" s="9"/>
      <c r="G999" s="77"/>
      <c r="H999" s="77"/>
      <c r="I999" s="77"/>
      <c r="J999" s="77"/>
      <c r="K999" s="88"/>
    </row>
    <row r="1000" spans="4:11" ht="14.45" customHeight="1" thickBot="1">
      <c r="D1000" s="16">
        <v>999</v>
      </c>
      <c r="E1000" s="99">
        <v>3986.01</v>
      </c>
      <c r="F1000" s="9"/>
      <c r="G1000" s="77"/>
      <c r="H1000" s="77"/>
      <c r="I1000" s="77"/>
      <c r="J1000" s="77"/>
      <c r="K1000" s="88"/>
    </row>
    <row r="1001" spans="4:11" ht="14.45" customHeight="1">
      <c r="D1001" s="3">
        <v>1000</v>
      </c>
      <c r="E1001" s="100">
        <v>3990</v>
      </c>
      <c r="F1001" s="77"/>
      <c r="G1001" s="77"/>
      <c r="H1001" s="77"/>
      <c r="I1001" s="77"/>
      <c r="J1001" s="77"/>
      <c r="K1001" s="88"/>
    </row>
    <row r="1002" spans="4:11" ht="14.45" customHeight="1">
      <c r="D1002" s="3">
        <v>1001</v>
      </c>
      <c r="F1002" s="77">
        <v>3.99</v>
      </c>
      <c r="G1002" s="77"/>
      <c r="H1002" s="77"/>
      <c r="I1002" s="77"/>
      <c r="J1002" s="77"/>
      <c r="K1002" s="88"/>
    </row>
    <row r="1003" spans="4:11" ht="14.45" customHeight="1">
      <c r="F1003" s="77"/>
      <c r="G1003" s="77"/>
      <c r="H1003" s="77"/>
      <c r="I1003" s="77"/>
      <c r="J1003" s="77"/>
      <c r="K1003" s="88"/>
    </row>
    <row r="1004" spans="4:11" ht="14.45" customHeight="1">
      <c r="F1004" s="77"/>
      <c r="G1004" s="77"/>
      <c r="H1004" s="77"/>
      <c r="I1004" s="77"/>
      <c r="J1004" s="77"/>
      <c r="K1004" s="88"/>
    </row>
    <row r="1005" spans="4:11" ht="14.45" customHeight="1">
      <c r="F1005" s="77"/>
      <c r="G1005" s="77"/>
      <c r="H1005" s="77"/>
      <c r="I1005" s="77"/>
      <c r="J1005" s="77"/>
      <c r="K1005" s="88"/>
    </row>
    <row r="1006" spans="4:11" ht="14.45" customHeight="1">
      <c r="F1006" s="77"/>
      <c r="G1006" s="77"/>
      <c r="H1006" s="77"/>
      <c r="I1006" s="77"/>
      <c r="J1006" s="77"/>
      <c r="K1006" s="88"/>
    </row>
    <row r="1007" spans="4:11" ht="14.45" customHeight="1">
      <c r="F1007" s="77"/>
      <c r="G1007" s="77"/>
      <c r="H1007" s="77"/>
      <c r="I1007" s="77"/>
      <c r="J1007" s="77"/>
      <c r="K1007" s="88"/>
    </row>
    <row r="1008" spans="4:11" ht="14.45" customHeight="1">
      <c r="F1008" s="77"/>
      <c r="G1008" s="77"/>
      <c r="H1008" s="77"/>
      <c r="I1008" s="77"/>
      <c r="J1008" s="77"/>
      <c r="K1008" s="88"/>
    </row>
    <row r="1009" spans="6:11" ht="14.45" customHeight="1">
      <c r="F1009" s="77"/>
      <c r="G1009" s="77"/>
      <c r="H1009" s="77"/>
      <c r="I1009" s="77"/>
      <c r="J1009" s="77"/>
      <c r="K1009" s="88"/>
    </row>
    <row r="1010" spans="6:11" ht="14.45" customHeight="1">
      <c r="F1010" s="77"/>
      <c r="G1010" s="77"/>
      <c r="H1010" s="77"/>
      <c r="I1010" s="77"/>
      <c r="J1010" s="77"/>
      <c r="K1010" s="88"/>
    </row>
    <row r="1011" spans="6:11" ht="14.45" customHeight="1">
      <c r="F1011" s="77"/>
      <c r="G1011" s="77"/>
      <c r="H1011" s="77"/>
      <c r="I1011" s="77"/>
      <c r="J1011" s="77"/>
      <c r="K1011" s="88"/>
    </row>
    <row r="1012" spans="6:11" ht="14.45" customHeight="1">
      <c r="F1012" s="77"/>
      <c r="G1012" s="77"/>
      <c r="H1012" s="77"/>
      <c r="I1012" s="77"/>
      <c r="J1012" s="77"/>
      <c r="K1012" s="88"/>
    </row>
    <row r="1013" spans="6:11" ht="14.45" customHeight="1">
      <c r="F1013" s="77"/>
      <c r="G1013" s="77"/>
      <c r="H1013" s="77"/>
      <c r="I1013" s="77"/>
      <c r="J1013" s="77"/>
      <c r="K1013" s="88"/>
    </row>
    <row r="1014" spans="6:11" ht="14.45" customHeight="1">
      <c r="F1014" s="77"/>
      <c r="G1014" s="77"/>
      <c r="H1014" s="77"/>
      <c r="I1014" s="77"/>
      <c r="J1014" s="77"/>
      <c r="K1014" s="88"/>
    </row>
    <row r="1015" spans="6:11" ht="14.45" customHeight="1">
      <c r="F1015" s="77"/>
      <c r="G1015" s="77"/>
      <c r="H1015" s="77"/>
      <c r="I1015" s="77"/>
      <c r="J1015" s="77"/>
      <c r="K1015" s="88"/>
    </row>
    <row r="1016" spans="6:11" ht="14.45" customHeight="1">
      <c r="F1016" s="77"/>
      <c r="G1016" s="77"/>
      <c r="H1016" s="77"/>
      <c r="I1016" s="77"/>
      <c r="J1016" s="77"/>
      <c r="K1016" s="88"/>
    </row>
    <row r="1017" spans="6:11" ht="14.45" customHeight="1">
      <c r="F1017" s="77"/>
      <c r="G1017" s="77"/>
      <c r="H1017" s="77"/>
      <c r="I1017" s="77"/>
      <c r="J1017" s="77"/>
      <c r="K1017" s="88"/>
    </row>
    <row r="1018" spans="6:11" ht="14.45" customHeight="1">
      <c r="F1018" s="77"/>
      <c r="G1018" s="77"/>
      <c r="H1018" s="77"/>
      <c r="I1018" s="77"/>
      <c r="J1018" s="77"/>
      <c r="K1018" s="88"/>
    </row>
    <row r="1019" spans="6:11" ht="14.45" customHeight="1">
      <c r="F1019" s="77"/>
      <c r="G1019" s="77"/>
      <c r="H1019" s="77"/>
      <c r="I1019" s="77"/>
      <c r="J1019" s="77"/>
      <c r="K1019" s="88"/>
    </row>
    <row r="1020" spans="6:11" ht="14.45" customHeight="1">
      <c r="F1020" s="77"/>
      <c r="G1020" s="77"/>
      <c r="H1020" s="77"/>
      <c r="I1020" s="77"/>
      <c r="J1020" s="77"/>
      <c r="K1020" s="88"/>
    </row>
    <row r="1021" spans="6:11" ht="14.45" customHeight="1">
      <c r="F1021" s="77"/>
      <c r="G1021" s="77"/>
      <c r="H1021" s="77"/>
      <c r="I1021" s="77"/>
      <c r="J1021" s="77"/>
      <c r="K1021" s="88"/>
    </row>
    <row r="1022" spans="6:11" ht="14.45" customHeight="1">
      <c r="F1022" s="77"/>
      <c r="G1022" s="77"/>
      <c r="H1022" s="77"/>
      <c r="I1022" s="77"/>
      <c r="J1022" s="77"/>
      <c r="K1022" s="88"/>
    </row>
    <row r="1023" spans="6:11" ht="14.45" customHeight="1">
      <c r="F1023" s="77"/>
      <c r="G1023" s="77"/>
      <c r="H1023" s="77"/>
      <c r="I1023" s="77"/>
      <c r="J1023" s="77"/>
      <c r="K1023" s="88"/>
    </row>
    <row r="1024" spans="6:11" ht="14.45" customHeight="1">
      <c r="F1024" s="77"/>
      <c r="G1024" s="77"/>
      <c r="H1024" s="77"/>
      <c r="I1024" s="77"/>
      <c r="J1024" s="77"/>
      <c r="K1024" s="88"/>
    </row>
    <row r="1025" spans="6:11" ht="14.45" customHeight="1">
      <c r="F1025" s="77"/>
      <c r="G1025" s="77"/>
      <c r="H1025" s="77"/>
      <c r="I1025" s="77"/>
      <c r="J1025" s="77"/>
      <c r="K1025" s="88"/>
    </row>
    <row r="1026" spans="6:11" ht="14.45" customHeight="1">
      <c r="F1026" s="77"/>
      <c r="G1026" s="77"/>
      <c r="H1026" s="77"/>
      <c r="I1026" s="77"/>
      <c r="J1026" s="77"/>
      <c r="K1026" s="88"/>
    </row>
    <row r="1027" spans="6:11" ht="14.45" customHeight="1">
      <c r="F1027" s="77"/>
      <c r="G1027" s="77"/>
      <c r="H1027" s="77"/>
      <c r="I1027" s="77"/>
      <c r="J1027" s="77"/>
      <c r="K1027" s="88"/>
    </row>
    <row r="1028" spans="6:11" ht="14.45" customHeight="1">
      <c r="F1028" s="77"/>
      <c r="G1028" s="77"/>
      <c r="H1028" s="77"/>
      <c r="I1028" s="77"/>
      <c r="J1028" s="77"/>
      <c r="K1028" s="88"/>
    </row>
    <row r="1029" spans="6:11" ht="14.45" customHeight="1">
      <c r="F1029" s="77"/>
      <c r="G1029" s="77"/>
      <c r="H1029" s="77"/>
      <c r="I1029" s="77"/>
      <c r="J1029" s="77"/>
      <c r="K1029" s="88"/>
    </row>
    <row r="1030" spans="6:11" ht="14.45" customHeight="1">
      <c r="F1030" s="77"/>
      <c r="G1030" s="77"/>
      <c r="H1030" s="77"/>
      <c r="I1030" s="77"/>
      <c r="J1030" s="77"/>
      <c r="K1030" s="88"/>
    </row>
  </sheetData>
  <phoneticPr fontId="1"/>
  <pageMargins left="0.7" right="0.7" top="0.75" bottom="0.75" header="0.3" footer="0.3"/>
  <pageSetup paperSize="9" orientation="portrait" r:id="rId1"/>
  <ignoredErrors>
    <ignoredError sqref="J3"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C974F9-FBE7-414D-84CC-6F882DA23905}">
  <sheetPr codeName="Sheet3">
    <tabColor theme="1"/>
  </sheetPr>
  <dimension ref="A1:E1609"/>
  <sheetViews>
    <sheetView workbookViewId="0">
      <selection activeCell="E6" sqref="E6"/>
    </sheetView>
  </sheetViews>
  <sheetFormatPr defaultColWidth="8.6640625" defaultRowHeight="19.5"/>
  <cols>
    <col min="1" max="1" width="12.5546875" style="93" bestFit="1" customWidth="1"/>
  </cols>
  <sheetData>
    <row r="1" spans="1:5">
      <c r="A1" s="94" t="s">
        <v>63</v>
      </c>
      <c r="B1" t="b">
        <v>1</v>
      </c>
      <c r="C1" s="102" t="str">
        <f>出荷依頼申込書!E73</f>
        <v>00500</v>
      </c>
      <c r="D1" t="str">
        <f>LEFT(C1,5)</f>
        <v>00500</v>
      </c>
      <c r="E1" t="b">
        <f>VLOOKUP(D1,A1:B1609,2,FALSE)</f>
        <v>1</v>
      </c>
    </row>
    <row r="2" spans="1:5">
      <c r="A2" s="94" t="s">
        <v>64</v>
      </c>
      <c r="B2" t="b">
        <v>1</v>
      </c>
    </row>
    <row r="3" spans="1:5">
      <c r="A3" s="93" t="s">
        <v>65</v>
      </c>
      <c r="B3" t="b">
        <v>1</v>
      </c>
    </row>
    <row r="4" spans="1:5">
      <c r="A4" s="93" t="s">
        <v>66</v>
      </c>
      <c r="B4" t="b">
        <v>1</v>
      </c>
    </row>
    <row r="5" spans="1:5">
      <c r="A5" s="93" t="s">
        <v>62</v>
      </c>
      <c r="B5" t="b">
        <v>1</v>
      </c>
    </row>
    <row r="6" spans="1:5">
      <c r="A6" s="93" t="s">
        <v>67</v>
      </c>
      <c r="B6" t="b">
        <v>1</v>
      </c>
    </row>
    <row r="7" spans="1:5">
      <c r="A7" s="93" t="s">
        <v>68</v>
      </c>
      <c r="B7" t="b">
        <v>1</v>
      </c>
    </row>
    <row r="8" spans="1:5">
      <c r="A8" s="93" t="s">
        <v>69</v>
      </c>
      <c r="B8" t="b">
        <v>1</v>
      </c>
    </row>
    <row r="9" spans="1:5">
      <c r="A9" s="93" t="s">
        <v>70</v>
      </c>
      <c r="B9" t="b">
        <v>1</v>
      </c>
    </row>
    <row r="10" spans="1:5">
      <c r="A10" s="93" t="s">
        <v>71</v>
      </c>
      <c r="B10" t="b">
        <v>1</v>
      </c>
    </row>
    <row r="11" spans="1:5">
      <c r="A11" s="93" t="s">
        <v>72</v>
      </c>
      <c r="B11" t="b">
        <v>1</v>
      </c>
    </row>
    <row r="12" spans="1:5">
      <c r="A12" s="93" t="s">
        <v>73</v>
      </c>
      <c r="B12" t="b">
        <v>1</v>
      </c>
    </row>
    <row r="13" spans="1:5">
      <c r="A13" s="93" t="s">
        <v>74</v>
      </c>
      <c r="B13" t="b">
        <v>1</v>
      </c>
    </row>
    <row r="14" spans="1:5">
      <c r="A14" s="93" t="s">
        <v>75</v>
      </c>
      <c r="B14" t="b">
        <v>1</v>
      </c>
    </row>
    <row r="15" spans="1:5">
      <c r="A15" s="93" t="s">
        <v>76</v>
      </c>
      <c r="B15" t="b">
        <v>1</v>
      </c>
    </row>
    <row r="16" spans="1:5">
      <c r="A16" s="93" t="s">
        <v>77</v>
      </c>
      <c r="B16" t="b">
        <v>1</v>
      </c>
    </row>
    <row r="17" spans="1:2">
      <c r="A17" s="93" t="s">
        <v>78</v>
      </c>
      <c r="B17" t="b">
        <v>1</v>
      </c>
    </row>
    <row r="18" spans="1:2">
      <c r="A18" s="93" t="s">
        <v>79</v>
      </c>
      <c r="B18" t="b">
        <v>1</v>
      </c>
    </row>
    <row r="19" spans="1:2">
      <c r="A19" s="93" t="s">
        <v>80</v>
      </c>
      <c r="B19" t="b">
        <v>1</v>
      </c>
    </row>
    <row r="20" spans="1:2">
      <c r="A20" s="93" t="s">
        <v>81</v>
      </c>
      <c r="B20" t="b">
        <v>1</v>
      </c>
    </row>
    <row r="21" spans="1:2">
      <c r="A21" s="93" t="s">
        <v>82</v>
      </c>
      <c r="B21" t="b">
        <v>1</v>
      </c>
    </row>
    <row r="22" spans="1:2">
      <c r="A22" s="93" t="s">
        <v>83</v>
      </c>
      <c r="B22" t="b">
        <v>1</v>
      </c>
    </row>
    <row r="23" spans="1:2">
      <c r="A23" s="93" t="s">
        <v>84</v>
      </c>
      <c r="B23" t="b">
        <v>1</v>
      </c>
    </row>
    <row r="24" spans="1:2">
      <c r="A24" s="93" t="s">
        <v>85</v>
      </c>
      <c r="B24" t="b">
        <v>1</v>
      </c>
    </row>
    <row r="25" spans="1:2">
      <c r="A25" s="93" t="s">
        <v>86</v>
      </c>
      <c r="B25" t="b">
        <v>1</v>
      </c>
    </row>
    <row r="26" spans="1:2">
      <c r="A26" s="93" t="s">
        <v>87</v>
      </c>
      <c r="B26" t="b">
        <v>1</v>
      </c>
    </row>
    <row r="27" spans="1:2">
      <c r="A27" s="93" t="s">
        <v>88</v>
      </c>
      <c r="B27" t="b">
        <v>1</v>
      </c>
    </row>
    <row r="28" spans="1:2">
      <c r="A28" s="93" t="s">
        <v>89</v>
      </c>
      <c r="B28" t="b">
        <v>1</v>
      </c>
    </row>
    <row r="29" spans="1:2">
      <c r="A29" s="93" t="s">
        <v>90</v>
      </c>
      <c r="B29" t="b">
        <v>1</v>
      </c>
    </row>
    <row r="30" spans="1:2">
      <c r="A30" s="93" t="s">
        <v>91</v>
      </c>
      <c r="B30" t="b">
        <v>1</v>
      </c>
    </row>
    <row r="31" spans="1:2">
      <c r="A31" s="93" t="s">
        <v>92</v>
      </c>
      <c r="B31" t="b">
        <v>1</v>
      </c>
    </row>
    <row r="32" spans="1:2">
      <c r="A32" s="93" t="s">
        <v>93</v>
      </c>
      <c r="B32" t="b">
        <v>1</v>
      </c>
    </row>
    <row r="33" spans="1:2">
      <c r="A33" s="93" t="s">
        <v>94</v>
      </c>
      <c r="B33" t="b">
        <v>1</v>
      </c>
    </row>
    <row r="34" spans="1:2">
      <c r="A34" s="93" t="s">
        <v>95</v>
      </c>
      <c r="B34" t="b">
        <v>1</v>
      </c>
    </row>
    <row r="35" spans="1:2">
      <c r="A35" s="93" t="s">
        <v>96</v>
      </c>
      <c r="B35" t="b">
        <v>1</v>
      </c>
    </row>
    <row r="36" spans="1:2">
      <c r="A36" s="93" t="s">
        <v>97</v>
      </c>
      <c r="B36" t="b">
        <v>1</v>
      </c>
    </row>
    <row r="37" spans="1:2">
      <c r="A37" s="93" t="s">
        <v>98</v>
      </c>
      <c r="B37" t="b">
        <v>1</v>
      </c>
    </row>
    <row r="38" spans="1:2">
      <c r="A38" s="93" t="s">
        <v>99</v>
      </c>
      <c r="B38" t="b">
        <v>1</v>
      </c>
    </row>
    <row r="39" spans="1:2">
      <c r="A39" s="93" t="s">
        <v>100</v>
      </c>
      <c r="B39" t="b">
        <v>1</v>
      </c>
    </row>
    <row r="40" spans="1:2">
      <c r="A40" s="93" t="s">
        <v>101</v>
      </c>
      <c r="B40" t="b">
        <v>1</v>
      </c>
    </row>
    <row r="41" spans="1:2">
      <c r="A41" s="93" t="s">
        <v>102</v>
      </c>
      <c r="B41" t="b">
        <v>1</v>
      </c>
    </row>
    <row r="42" spans="1:2">
      <c r="A42" s="93" t="s">
        <v>103</v>
      </c>
      <c r="B42" t="b">
        <v>1</v>
      </c>
    </row>
    <row r="43" spans="1:2">
      <c r="A43" s="93" t="s">
        <v>104</v>
      </c>
      <c r="B43" t="b">
        <v>1</v>
      </c>
    </row>
    <row r="44" spans="1:2">
      <c r="A44" s="93" t="s">
        <v>105</v>
      </c>
      <c r="B44" t="b">
        <v>1</v>
      </c>
    </row>
    <row r="45" spans="1:2">
      <c r="A45" s="93" t="s">
        <v>106</v>
      </c>
      <c r="B45" t="b">
        <v>1</v>
      </c>
    </row>
    <row r="46" spans="1:2">
      <c r="A46" s="93" t="s">
        <v>107</v>
      </c>
      <c r="B46" t="b">
        <v>1</v>
      </c>
    </row>
    <row r="47" spans="1:2">
      <c r="A47" s="93" t="s">
        <v>108</v>
      </c>
      <c r="B47" t="b">
        <v>1</v>
      </c>
    </row>
    <row r="48" spans="1:2">
      <c r="A48" s="93" t="s">
        <v>109</v>
      </c>
      <c r="B48" t="b">
        <v>1</v>
      </c>
    </row>
    <row r="49" spans="1:2">
      <c r="A49" s="93" t="s">
        <v>110</v>
      </c>
      <c r="B49" t="b">
        <v>1</v>
      </c>
    </row>
    <row r="50" spans="1:2">
      <c r="A50" s="93" t="s">
        <v>111</v>
      </c>
      <c r="B50" t="b">
        <v>1</v>
      </c>
    </row>
    <row r="51" spans="1:2">
      <c r="A51" s="93" t="s">
        <v>112</v>
      </c>
      <c r="B51" t="b">
        <v>1</v>
      </c>
    </row>
    <row r="52" spans="1:2">
      <c r="A52" s="93" t="s">
        <v>113</v>
      </c>
      <c r="B52" t="b">
        <v>1</v>
      </c>
    </row>
    <row r="53" spans="1:2">
      <c r="A53" s="93" t="s">
        <v>114</v>
      </c>
      <c r="B53" t="b">
        <v>1</v>
      </c>
    </row>
    <row r="54" spans="1:2">
      <c r="A54" s="93" t="s">
        <v>115</v>
      </c>
      <c r="B54" t="b">
        <v>1</v>
      </c>
    </row>
    <row r="55" spans="1:2">
      <c r="A55" s="93" t="s">
        <v>116</v>
      </c>
      <c r="B55" t="b">
        <v>1</v>
      </c>
    </row>
    <row r="56" spans="1:2">
      <c r="A56" s="93" t="s">
        <v>117</v>
      </c>
      <c r="B56" t="b">
        <v>1</v>
      </c>
    </row>
    <row r="57" spans="1:2">
      <c r="A57" s="93" t="s">
        <v>118</v>
      </c>
      <c r="B57" t="b">
        <v>1</v>
      </c>
    </row>
    <row r="58" spans="1:2">
      <c r="A58" s="93" t="s">
        <v>119</v>
      </c>
      <c r="B58" t="b">
        <v>1</v>
      </c>
    </row>
    <row r="59" spans="1:2">
      <c r="A59" s="93" t="s">
        <v>120</v>
      </c>
      <c r="B59" t="b">
        <v>1</v>
      </c>
    </row>
    <row r="60" spans="1:2">
      <c r="A60" s="93" t="s">
        <v>121</v>
      </c>
      <c r="B60" t="b">
        <v>1</v>
      </c>
    </row>
    <row r="61" spans="1:2">
      <c r="A61" s="93" t="s">
        <v>122</v>
      </c>
      <c r="B61" t="b">
        <v>1</v>
      </c>
    </row>
    <row r="62" spans="1:2">
      <c r="A62" s="93" t="s">
        <v>123</v>
      </c>
      <c r="B62" t="b">
        <v>1</v>
      </c>
    </row>
    <row r="63" spans="1:2">
      <c r="A63" s="93" t="s">
        <v>124</v>
      </c>
      <c r="B63" t="b">
        <v>1</v>
      </c>
    </row>
    <row r="64" spans="1:2">
      <c r="A64" s="93" t="s">
        <v>125</v>
      </c>
      <c r="B64" t="b">
        <v>1</v>
      </c>
    </row>
    <row r="65" spans="1:2">
      <c r="A65" s="93" t="s">
        <v>126</v>
      </c>
      <c r="B65" t="b">
        <v>1</v>
      </c>
    </row>
    <row r="66" spans="1:2">
      <c r="A66" s="93" t="s">
        <v>127</v>
      </c>
      <c r="B66" t="b">
        <v>1</v>
      </c>
    </row>
    <row r="67" spans="1:2">
      <c r="A67" s="93" t="s">
        <v>128</v>
      </c>
      <c r="B67" t="b">
        <v>1</v>
      </c>
    </row>
    <row r="68" spans="1:2">
      <c r="A68" s="93" t="s">
        <v>129</v>
      </c>
      <c r="B68" t="b">
        <v>1</v>
      </c>
    </row>
    <row r="69" spans="1:2">
      <c r="A69" s="93" t="s">
        <v>130</v>
      </c>
      <c r="B69" t="b">
        <v>1</v>
      </c>
    </row>
    <row r="70" spans="1:2">
      <c r="A70" s="93" t="s">
        <v>131</v>
      </c>
      <c r="B70" t="b">
        <v>1</v>
      </c>
    </row>
    <row r="71" spans="1:2">
      <c r="A71" s="93" t="s">
        <v>132</v>
      </c>
      <c r="B71" t="b">
        <v>1</v>
      </c>
    </row>
    <row r="72" spans="1:2">
      <c r="A72" s="93" t="s">
        <v>133</v>
      </c>
      <c r="B72" t="b">
        <v>1</v>
      </c>
    </row>
    <row r="73" spans="1:2">
      <c r="A73" s="93" t="s">
        <v>134</v>
      </c>
      <c r="B73" t="b">
        <v>1</v>
      </c>
    </row>
    <row r="74" spans="1:2">
      <c r="A74" s="93" t="s">
        <v>135</v>
      </c>
      <c r="B74" t="b">
        <v>1</v>
      </c>
    </row>
    <row r="75" spans="1:2">
      <c r="A75" s="93" t="s">
        <v>136</v>
      </c>
      <c r="B75" t="b">
        <v>1</v>
      </c>
    </row>
    <row r="76" spans="1:2">
      <c r="A76" s="93" t="s">
        <v>137</v>
      </c>
      <c r="B76" t="b">
        <v>1</v>
      </c>
    </row>
    <row r="77" spans="1:2">
      <c r="A77" s="93" t="s">
        <v>138</v>
      </c>
      <c r="B77" t="b">
        <v>1</v>
      </c>
    </row>
    <row r="78" spans="1:2">
      <c r="A78" s="93" t="s">
        <v>139</v>
      </c>
      <c r="B78" t="b">
        <v>1</v>
      </c>
    </row>
    <row r="79" spans="1:2">
      <c r="A79" s="93" t="s">
        <v>140</v>
      </c>
      <c r="B79" t="b">
        <v>1</v>
      </c>
    </row>
    <row r="80" spans="1:2">
      <c r="A80" s="93" t="s">
        <v>141</v>
      </c>
      <c r="B80" t="b">
        <v>1</v>
      </c>
    </row>
    <row r="81" spans="1:2">
      <c r="A81" s="93" t="s">
        <v>142</v>
      </c>
      <c r="B81" t="b">
        <v>1</v>
      </c>
    </row>
    <row r="82" spans="1:2">
      <c r="A82" s="93" t="s">
        <v>143</v>
      </c>
      <c r="B82" t="b">
        <v>1</v>
      </c>
    </row>
    <row r="83" spans="1:2">
      <c r="A83" s="93" t="s">
        <v>144</v>
      </c>
      <c r="B83" t="b">
        <v>1</v>
      </c>
    </row>
    <row r="84" spans="1:2">
      <c r="A84" s="93" t="s">
        <v>145</v>
      </c>
      <c r="B84" t="b">
        <v>1</v>
      </c>
    </row>
    <row r="85" spans="1:2">
      <c r="A85" s="93" t="s">
        <v>146</v>
      </c>
      <c r="B85" t="b">
        <v>1</v>
      </c>
    </row>
    <row r="86" spans="1:2">
      <c r="A86" s="93" t="s">
        <v>147</v>
      </c>
      <c r="B86" t="b">
        <v>1</v>
      </c>
    </row>
    <row r="87" spans="1:2">
      <c r="A87" s="93" t="s">
        <v>148</v>
      </c>
      <c r="B87" t="b">
        <v>1</v>
      </c>
    </row>
    <row r="88" spans="1:2">
      <c r="A88" s="93" t="s">
        <v>149</v>
      </c>
      <c r="B88" t="b">
        <v>1</v>
      </c>
    </row>
    <row r="89" spans="1:2">
      <c r="A89" s="93" t="s">
        <v>150</v>
      </c>
      <c r="B89" t="b">
        <v>1</v>
      </c>
    </row>
    <row r="90" spans="1:2">
      <c r="A90" s="93" t="s">
        <v>151</v>
      </c>
      <c r="B90" t="b">
        <v>1</v>
      </c>
    </row>
    <row r="91" spans="1:2">
      <c r="A91" s="93" t="s">
        <v>152</v>
      </c>
      <c r="B91" t="b">
        <v>1</v>
      </c>
    </row>
    <row r="92" spans="1:2">
      <c r="A92" s="93" t="s">
        <v>153</v>
      </c>
      <c r="B92" t="b">
        <v>1</v>
      </c>
    </row>
    <row r="93" spans="1:2">
      <c r="A93" s="93" t="s">
        <v>154</v>
      </c>
      <c r="B93" t="b">
        <v>1</v>
      </c>
    </row>
    <row r="94" spans="1:2">
      <c r="A94" s="93" t="s">
        <v>155</v>
      </c>
      <c r="B94" t="b">
        <v>1</v>
      </c>
    </row>
    <row r="95" spans="1:2">
      <c r="A95" s="93" t="s">
        <v>156</v>
      </c>
      <c r="B95" t="b">
        <v>1</v>
      </c>
    </row>
    <row r="96" spans="1:2">
      <c r="A96" s="93" t="s">
        <v>157</v>
      </c>
      <c r="B96" t="b">
        <v>1</v>
      </c>
    </row>
    <row r="97" spans="1:2">
      <c r="A97" s="93" t="s">
        <v>158</v>
      </c>
      <c r="B97" t="b">
        <v>1</v>
      </c>
    </row>
    <row r="98" spans="1:2">
      <c r="A98" s="93" t="s">
        <v>159</v>
      </c>
      <c r="B98" t="b">
        <v>1</v>
      </c>
    </row>
    <row r="99" spans="1:2">
      <c r="A99" s="93" t="s">
        <v>160</v>
      </c>
      <c r="B99" t="b">
        <v>1</v>
      </c>
    </row>
    <row r="100" spans="1:2">
      <c r="A100" s="93" t="s">
        <v>161</v>
      </c>
      <c r="B100" t="b">
        <v>1</v>
      </c>
    </row>
    <row r="101" spans="1:2">
      <c r="A101" s="93" t="s">
        <v>162</v>
      </c>
      <c r="B101" t="b">
        <v>1</v>
      </c>
    </row>
    <row r="102" spans="1:2">
      <c r="A102" s="93" t="s">
        <v>163</v>
      </c>
      <c r="B102" t="b">
        <v>1</v>
      </c>
    </row>
    <row r="103" spans="1:2">
      <c r="A103" s="93" t="s">
        <v>164</v>
      </c>
      <c r="B103" t="b">
        <v>1</v>
      </c>
    </row>
    <row r="104" spans="1:2">
      <c r="A104" s="93" t="s">
        <v>165</v>
      </c>
      <c r="B104" t="b">
        <v>1</v>
      </c>
    </row>
    <row r="105" spans="1:2">
      <c r="A105" s="93" t="s">
        <v>166</v>
      </c>
      <c r="B105" t="b">
        <v>1</v>
      </c>
    </row>
    <row r="106" spans="1:2">
      <c r="A106" s="93" t="s">
        <v>167</v>
      </c>
      <c r="B106" t="b">
        <v>1</v>
      </c>
    </row>
    <row r="107" spans="1:2">
      <c r="A107" s="93" t="s">
        <v>168</v>
      </c>
      <c r="B107" t="b">
        <v>1</v>
      </c>
    </row>
    <row r="108" spans="1:2">
      <c r="A108" s="93" t="s">
        <v>169</v>
      </c>
      <c r="B108" t="b">
        <v>1</v>
      </c>
    </row>
    <row r="109" spans="1:2">
      <c r="A109" s="93" t="s">
        <v>170</v>
      </c>
      <c r="B109" t="b">
        <v>1</v>
      </c>
    </row>
    <row r="110" spans="1:2">
      <c r="A110" s="93" t="s">
        <v>171</v>
      </c>
      <c r="B110" t="b">
        <v>1</v>
      </c>
    </row>
    <row r="111" spans="1:2">
      <c r="A111" s="93" t="s">
        <v>172</v>
      </c>
      <c r="B111" t="b">
        <v>1</v>
      </c>
    </row>
    <row r="112" spans="1:2">
      <c r="A112" s="93" t="s">
        <v>173</v>
      </c>
      <c r="B112" t="b">
        <v>1</v>
      </c>
    </row>
    <row r="113" spans="1:2">
      <c r="A113" s="93" t="s">
        <v>174</v>
      </c>
      <c r="B113" t="b">
        <v>1</v>
      </c>
    </row>
    <row r="114" spans="1:2">
      <c r="A114" s="93" t="s">
        <v>175</v>
      </c>
      <c r="B114" t="b">
        <v>1</v>
      </c>
    </row>
    <row r="115" spans="1:2">
      <c r="A115" s="93" t="s">
        <v>176</v>
      </c>
      <c r="B115" t="b">
        <v>1</v>
      </c>
    </row>
    <row r="116" spans="1:2">
      <c r="A116" s="93" t="s">
        <v>177</v>
      </c>
      <c r="B116" t="b">
        <v>1</v>
      </c>
    </row>
    <row r="117" spans="1:2">
      <c r="A117" s="93" t="s">
        <v>178</v>
      </c>
      <c r="B117" t="b">
        <v>1</v>
      </c>
    </row>
    <row r="118" spans="1:2">
      <c r="A118" s="93" t="s">
        <v>179</v>
      </c>
      <c r="B118" t="b">
        <v>1</v>
      </c>
    </row>
    <row r="119" spans="1:2">
      <c r="A119" s="93" t="s">
        <v>180</v>
      </c>
      <c r="B119" t="b">
        <v>1</v>
      </c>
    </row>
    <row r="120" spans="1:2">
      <c r="A120" s="93" t="s">
        <v>181</v>
      </c>
      <c r="B120" t="b">
        <v>1</v>
      </c>
    </row>
    <row r="121" spans="1:2">
      <c r="A121" s="93" t="s">
        <v>182</v>
      </c>
      <c r="B121" t="b">
        <v>1</v>
      </c>
    </row>
    <row r="122" spans="1:2">
      <c r="A122" s="93" t="s">
        <v>183</v>
      </c>
      <c r="B122" t="b">
        <v>1</v>
      </c>
    </row>
    <row r="123" spans="1:2">
      <c r="A123" s="93" t="s">
        <v>184</v>
      </c>
      <c r="B123" t="b">
        <v>1</v>
      </c>
    </row>
    <row r="124" spans="1:2">
      <c r="A124" s="93" t="s">
        <v>185</v>
      </c>
      <c r="B124" t="b">
        <v>1</v>
      </c>
    </row>
    <row r="125" spans="1:2">
      <c r="A125" s="93" t="s">
        <v>186</v>
      </c>
      <c r="B125" t="b">
        <v>1</v>
      </c>
    </row>
    <row r="126" spans="1:2">
      <c r="A126" s="93" t="s">
        <v>187</v>
      </c>
      <c r="B126" t="b">
        <v>1</v>
      </c>
    </row>
    <row r="127" spans="1:2">
      <c r="A127" s="93" t="s">
        <v>188</v>
      </c>
      <c r="B127" t="b">
        <v>1</v>
      </c>
    </row>
    <row r="128" spans="1:2">
      <c r="A128" s="93" t="s">
        <v>189</v>
      </c>
      <c r="B128" t="b">
        <v>1</v>
      </c>
    </row>
    <row r="129" spans="1:2">
      <c r="A129" s="93" t="s">
        <v>190</v>
      </c>
      <c r="B129" t="b">
        <v>1</v>
      </c>
    </row>
    <row r="130" spans="1:2">
      <c r="A130" s="93" t="s">
        <v>191</v>
      </c>
      <c r="B130" t="b">
        <v>1</v>
      </c>
    </row>
    <row r="131" spans="1:2">
      <c r="A131" s="93" t="s">
        <v>192</v>
      </c>
      <c r="B131" t="b">
        <v>1</v>
      </c>
    </row>
    <row r="132" spans="1:2">
      <c r="A132" s="93" t="s">
        <v>193</v>
      </c>
      <c r="B132" t="b">
        <v>1</v>
      </c>
    </row>
    <row r="133" spans="1:2">
      <c r="A133" s="93" t="s">
        <v>194</v>
      </c>
      <c r="B133" t="b">
        <v>1</v>
      </c>
    </row>
    <row r="134" spans="1:2">
      <c r="A134" s="93" t="s">
        <v>195</v>
      </c>
      <c r="B134" t="b">
        <v>1</v>
      </c>
    </row>
    <row r="135" spans="1:2">
      <c r="A135" s="93" t="s">
        <v>196</v>
      </c>
      <c r="B135" t="b">
        <v>1</v>
      </c>
    </row>
    <row r="136" spans="1:2">
      <c r="A136" s="93" t="s">
        <v>197</v>
      </c>
      <c r="B136" t="b">
        <v>1</v>
      </c>
    </row>
    <row r="137" spans="1:2">
      <c r="A137" s="93" t="s">
        <v>198</v>
      </c>
      <c r="B137" t="b">
        <v>1</v>
      </c>
    </row>
    <row r="138" spans="1:2">
      <c r="A138" s="93" t="s">
        <v>199</v>
      </c>
      <c r="B138" t="b">
        <v>1</v>
      </c>
    </row>
    <row r="139" spans="1:2">
      <c r="A139" s="93" t="s">
        <v>200</v>
      </c>
      <c r="B139" t="b">
        <v>1</v>
      </c>
    </row>
    <row r="140" spans="1:2">
      <c r="A140" s="93" t="s">
        <v>201</v>
      </c>
      <c r="B140" t="b">
        <v>1</v>
      </c>
    </row>
    <row r="141" spans="1:2">
      <c r="A141" s="93" t="s">
        <v>202</v>
      </c>
      <c r="B141" t="b">
        <v>1</v>
      </c>
    </row>
    <row r="142" spans="1:2">
      <c r="A142" s="93" t="s">
        <v>203</v>
      </c>
      <c r="B142" t="b">
        <v>1</v>
      </c>
    </row>
    <row r="143" spans="1:2">
      <c r="A143" s="93" t="s">
        <v>204</v>
      </c>
      <c r="B143" t="b">
        <v>1</v>
      </c>
    </row>
    <row r="144" spans="1:2">
      <c r="A144" s="93" t="s">
        <v>205</v>
      </c>
      <c r="B144" t="b">
        <v>1</v>
      </c>
    </row>
    <row r="145" spans="1:2">
      <c r="A145" s="93" t="s">
        <v>206</v>
      </c>
      <c r="B145" t="b">
        <v>1</v>
      </c>
    </row>
    <row r="146" spans="1:2">
      <c r="A146" s="93" t="s">
        <v>207</v>
      </c>
      <c r="B146" t="b">
        <v>1</v>
      </c>
    </row>
    <row r="147" spans="1:2">
      <c r="A147" s="93" t="s">
        <v>208</v>
      </c>
      <c r="B147" t="b">
        <v>1</v>
      </c>
    </row>
    <row r="148" spans="1:2">
      <c r="A148" s="93" t="s">
        <v>209</v>
      </c>
      <c r="B148" t="b">
        <v>1</v>
      </c>
    </row>
    <row r="149" spans="1:2">
      <c r="A149" s="93" t="s">
        <v>210</v>
      </c>
      <c r="B149" t="b">
        <v>1</v>
      </c>
    </row>
    <row r="150" spans="1:2">
      <c r="A150" s="93" t="s">
        <v>211</v>
      </c>
      <c r="B150" t="b">
        <v>1</v>
      </c>
    </row>
    <row r="151" spans="1:2">
      <c r="A151" s="93" t="s">
        <v>212</v>
      </c>
      <c r="B151" t="b">
        <v>1</v>
      </c>
    </row>
    <row r="152" spans="1:2">
      <c r="A152" s="93" t="s">
        <v>213</v>
      </c>
      <c r="B152" t="b">
        <v>1</v>
      </c>
    </row>
    <row r="153" spans="1:2">
      <c r="A153" s="93" t="s">
        <v>214</v>
      </c>
      <c r="B153" t="b">
        <v>1</v>
      </c>
    </row>
    <row r="154" spans="1:2">
      <c r="A154" s="93" t="s">
        <v>215</v>
      </c>
      <c r="B154" t="b">
        <v>1</v>
      </c>
    </row>
    <row r="155" spans="1:2">
      <c r="A155" s="93" t="s">
        <v>216</v>
      </c>
      <c r="B155" t="b">
        <v>1</v>
      </c>
    </row>
    <row r="156" spans="1:2">
      <c r="A156" s="93" t="s">
        <v>217</v>
      </c>
      <c r="B156" t="b">
        <v>1</v>
      </c>
    </row>
    <row r="157" spans="1:2">
      <c r="A157" s="93" t="s">
        <v>218</v>
      </c>
      <c r="B157" t="b">
        <v>1</v>
      </c>
    </row>
    <row r="158" spans="1:2">
      <c r="A158" s="93" t="s">
        <v>219</v>
      </c>
      <c r="B158" t="b">
        <v>1</v>
      </c>
    </row>
    <row r="159" spans="1:2">
      <c r="A159" s="93" t="s">
        <v>220</v>
      </c>
      <c r="B159" t="b">
        <v>1</v>
      </c>
    </row>
    <row r="160" spans="1:2">
      <c r="A160" s="93" t="s">
        <v>221</v>
      </c>
      <c r="B160" t="b">
        <v>1</v>
      </c>
    </row>
    <row r="161" spans="1:2">
      <c r="A161" s="93" t="s">
        <v>222</v>
      </c>
      <c r="B161" t="b">
        <v>1</v>
      </c>
    </row>
    <row r="162" spans="1:2">
      <c r="A162" s="93" t="s">
        <v>223</v>
      </c>
      <c r="B162" t="b">
        <v>1</v>
      </c>
    </row>
    <row r="163" spans="1:2">
      <c r="A163" s="93" t="s">
        <v>224</v>
      </c>
      <c r="B163" t="b">
        <v>1</v>
      </c>
    </row>
    <row r="164" spans="1:2">
      <c r="A164" s="93" t="s">
        <v>225</v>
      </c>
      <c r="B164" t="b">
        <v>1</v>
      </c>
    </row>
    <row r="165" spans="1:2">
      <c r="A165" s="93" t="s">
        <v>226</v>
      </c>
      <c r="B165" t="b">
        <v>1</v>
      </c>
    </row>
    <row r="166" spans="1:2">
      <c r="A166" s="93" t="s">
        <v>227</v>
      </c>
      <c r="B166" t="b">
        <v>1</v>
      </c>
    </row>
    <row r="167" spans="1:2">
      <c r="A167" s="93" t="s">
        <v>228</v>
      </c>
      <c r="B167" t="b">
        <v>1</v>
      </c>
    </row>
    <row r="168" spans="1:2">
      <c r="A168" s="93" t="s">
        <v>229</v>
      </c>
      <c r="B168" t="b">
        <v>1</v>
      </c>
    </row>
    <row r="169" spans="1:2">
      <c r="A169" s="93" t="s">
        <v>230</v>
      </c>
      <c r="B169" t="b">
        <v>1</v>
      </c>
    </row>
    <row r="170" spans="1:2">
      <c r="A170" s="93" t="s">
        <v>231</v>
      </c>
      <c r="B170" t="b">
        <v>1</v>
      </c>
    </row>
    <row r="171" spans="1:2">
      <c r="A171" s="93" t="s">
        <v>232</v>
      </c>
      <c r="B171" t="b">
        <v>1</v>
      </c>
    </row>
    <row r="172" spans="1:2">
      <c r="A172" s="93" t="s">
        <v>233</v>
      </c>
      <c r="B172" t="b">
        <v>1</v>
      </c>
    </row>
    <row r="173" spans="1:2">
      <c r="A173" s="93" t="s">
        <v>234</v>
      </c>
      <c r="B173" t="b">
        <v>1</v>
      </c>
    </row>
    <row r="174" spans="1:2">
      <c r="A174" s="93" t="s">
        <v>235</v>
      </c>
      <c r="B174" t="b">
        <v>1</v>
      </c>
    </row>
    <row r="175" spans="1:2">
      <c r="A175" s="93" t="s">
        <v>236</v>
      </c>
      <c r="B175" t="b">
        <v>1</v>
      </c>
    </row>
    <row r="176" spans="1:2">
      <c r="A176" s="93" t="s">
        <v>237</v>
      </c>
      <c r="B176" t="b">
        <v>1</v>
      </c>
    </row>
    <row r="177" spans="1:2">
      <c r="A177" s="93" t="s">
        <v>238</v>
      </c>
      <c r="B177" t="b">
        <v>1</v>
      </c>
    </row>
    <row r="178" spans="1:2">
      <c r="A178" s="93" t="s">
        <v>239</v>
      </c>
      <c r="B178" t="b">
        <v>1</v>
      </c>
    </row>
    <row r="179" spans="1:2">
      <c r="A179" s="93" t="s">
        <v>240</v>
      </c>
      <c r="B179" t="b">
        <v>1</v>
      </c>
    </row>
    <row r="180" spans="1:2">
      <c r="A180" s="93" t="s">
        <v>241</v>
      </c>
      <c r="B180" t="b">
        <v>1</v>
      </c>
    </row>
    <row r="181" spans="1:2">
      <c r="A181" s="93" t="s">
        <v>242</v>
      </c>
      <c r="B181" t="b">
        <v>1</v>
      </c>
    </row>
    <row r="182" spans="1:2">
      <c r="A182" s="93" t="s">
        <v>243</v>
      </c>
      <c r="B182" t="b">
        <v>1</v>
      </c>
    </row>
    <row r="183" spans="1:2">
      <c r="A183" s="93" t="s">
        <v>244</v>
      </c>
      <c r="B183" t="b">
        <v>1</v>
      </c>
    </row>
    <row r="184" spans="1:2">
      <c r="A184" s="93" t="s">
        <v>245</v>
      </c>
      <c r="B184" t="b">
        <v>1</v>
      </c>
    </row>
    <row r="185" spans="1:2">
      <c r="A185" s="93" t="s">
        <v>246</v>
      </c>
      <c r="B185" t="b">
        <v>1</v>
      </c>
    </row>
    <row r="186" spans="1:2">
      <c r="A186" s="93" t="s">
        <v>247</v>
      </c>
      <c r="B186" t="b">
        <v>1</v>
      </c>
    </row>
    <row r="187" spans="1:2">
      <c r="A187" s="93" t="s">
        <v>248</v>
      </c>
      <c r="B187" t="b">
        <v>1</v>
      </c>
    </row>
    <row r="188" spans="1:2">
      <c r="A188" s="93" t="s">
        <v>249</v>
      </c>
      <c r="B188" t="b">
        <v>1</v>
      </c>
    </row>
    <row r="189" spans="1:2">
      <c r="A189" s="93" t="s">
        <v>250</v>
      </c>
      <c r="B189" t="b">
        <v>1</v>
      </c>
    </row>
    <row r="190" spans="1:2">
      <c r="A190" s="93" t="s">
        <v>251</v>
      </c>
      <c r="B190" t="b">
        <v>1</v>
      </c>
    </row>
    <row r="191" spans="1:2">
      <c r="A191" s="93" t="s">
        <v>252</v>
      </c>
      <c r="B191" t="b">
        <v>1</v>
      </c>
    </row>
    <row r="192" spans="1:2">
      <c r="A192" s="93" t="s">
        <v>253</v>
      </c>
      <c r="B192" t="b">
        <v>1</v>
      </c>
    </row>
    <row r="193" spans="1:2">
      <c r="A193" s="93" t="s">
        <v>254</v>
      </c>
      <c r="B193" t="b">
        <v>1</v>
      </c>
    </row>
    <row r="194" spans="1:2">
      <c r="A194" s="93" t="s">
        <v>255</v>
      </c>
      <c r="B194" t="b">
        <v>1</v>
      </c>
    </row>
    <row r="195" spans="1:2">
      <c r="A195" s="93" t="s">
        <v>256</v>
      </c>
      <c r="B195" t="b">
        <v>1</v>
      </c>
    </row>
    <row r="196" spans="1:2">
      <c r="A196" s="93" t="s">
        <v>257</v>
      </c>
      <c r="B196" t="b">
        <v>1</v>
      </c>
    </row>
    <row r="197" spans="1:2">
      <c r="A197" s="93" t="s">
        <v>258</v>
      </c>
      <c r="B197" t="b">
        <v>1</v>
      </c>
    </row>
    <row r="198" spans="1:2">
      <c r="A198" s="93" t="s">
        <v>259</v>
      </c>
      <c r="B198" t="b">
        <v>1</v>
      </c>
    </row>
    <row r="199" spans="1:2">
      <c r="A199" s="93" t="s">
        <v>260</v>
      </c>
      <c r="B199" t="b">
        <v>1</v>
      </c>
    </row>
    <row r="200" spans="1:2">
      <c r="A200" s="93" t="s">
        <v>261</v>
      </c>
      <c r="B200" t="b">
        <v>1</v>
      </c>
    </row>
    <row r="201" spans="1:2">
      <c r="A201" s="93" t="s">
        <v>262</v>
      </c>
      <c r="B201" t="b">
        <v>1</v>
      </c>
    </row>
    <row r="202" spans="1:2">
      <c r="A202" s="93" t="s">
        <v>263</v>
      </c>
      <c r="B202" t="b">
        <v>1</v>
      </c>
    </row>
    <row r="203" spans="1:2">
      <c r="A203" s="93" t="s">
        <v>264</v>
      </c>
      <c r="B203" t="b">
        <v>1</v>
      </c>
    </row>
    <row r="204" spans="1:2">
      <c r="A204" s="93" t="s">
        <v>265</v>
      </c>
      <c r="B204" t="b">
        <v>1</v>
      </c>
    </row>
    <row r="205" spans="1:2">
      <c r="A205" s="93" t="s">
        <v>266</v>
      </c>
      <c r="B205" t="b">
        <v>1</v>
      </c>
    </row>
    <row r="206" spans="1:2">
      <c r="A206" s="93" t="s">
        <v>267</v>
      </c>
      <c r="B206" t="b">
        <v>1</v>
      </c>
    </row>
    <row r="207" spans="1:2">
      <c r="A207" s="93" t="s">
        <v>268</v>
      </c>
      <c r="B207" t="b">
        <v>1</v>
      </c>
    </row>
    <row r="208" spans="1:2">
      <c r="A208" s="93" t="s">
        <v>269</v>
      </c>
      <c r="B208" t="b">
        <v>1</v>
      </c>
    </row>
    <row r="209" spans="1:2">
      <c r="A209" s="93" t="s">
        <v>270</v>
      </c>
      <c r="B209" t="b">
        <v>1</v>
      </c>
    </row>
    <row r="210" spans="1:2">
      <c r="A210" s="93" t="s">
        <v>271</v>
      </c>
      <c r="B210" t="b">
        <v>1</v>
      </c>
    </row>
    <row r="211" spans="1:2">
      <c r="A211" s="93" t="s">
        <v>272</v>
      </c>
      <c r="B211" t="b">
        <v>1</v>
      </c>
    </row>
    <row r="212" spans="1:2">
      <c r="A212" s="93" t="s">
        <v>273</v>
      </c>
      <c r="B212" t="b">
        <v>1</v>
      </c>
    </row>
    <row r="213" spans="1:2">
      <c r="A213" s="93" t="s">
        <v>274</v>
      </c>
      <c r="B213" t="b">
        <v>1</v>
      </c>
    </row>
    <row r="214" spans="1:2">
      <c r="A214" s="93" t="s">
        <v>275</v>
      </c>
      <c r="B214" t="b">
        <v>1</v>
      </c>
    </row>
    <row r="215" spans="1:2">
      <c r="A215" s="93" t="s">
        <v>276</v>
      </c>
      <c r="B215" t="b">
        <v>1</v>
      </c>
    </row>
    <row r="216" spans="1:2">
      <c r="A216" s="93" t="s">
        <v>277</v>
      </c>
      <c r="B216" t="b">
        <v>1</v>
      </c>
    </row>
    <row r="217" spans="1:2">
      <c r="A217" s="93" t="s">
        <v>278</v>
      </c>
      <c r="B217" t="b">
        <v>1</v>
      </c>
    </row>
    <row r="218" spans="1:2">
      <c r="A218" s="93" t="s">
        <v>279</v>
      </c>
      <c r="B218" t="b">
        <v>1</v>
      </c>
    </row>
    <row r="219" spans="1:2">
      <c r="A219" s="93" t="s">
        <v>280</v>
      </c>
      <c r="B219" t="b">
        <v>1</v>
      </c>
    </row>
    <row r="220" spans="1:2">
      <c r="A220" s="93" t="s">
        <v>281</v>
      </c>
      <c r="B220" t="b">
        <v>1</v>
      </c>
    </row>
    <row r="221" spans="1:2">
      <c r="A221" s="93" t="s">
        <v>282</v>
      </c>
      <c r="B221" t="b">
        <v>1</v>
      </c>
    </row>
    <row r="222" spans="1:2">
      <c r="A222" s="93" t="s">
        <v>283</v>
      </c>
      <c r="B222" t="b">
        <v>1</v>
      </c>
    </row>
    <row r="223" spans="1:2">
      <c r="A223" s="93" t="s">
        <v>284</v>
      </c>
      <c r="B223" t="b">
        <v>1</v>
      </c>
    </row>
    <row r="224" spans="1:2">
      <c r="A224" s="93" t="s">
        <v>285</v>
      </c>
      <c r="B224" t="b">
        <v>1</v>
      </c>
    </row>
    <row r="225" spans="1:2">
      <c r="A225" s="93" t="s">
        <v>286</v>
      </c>
      <c r="B225" t="b">
        <v>1</v>
      </c>
    </row>
    <row r="226" spans="1:2">
      <c r="A226" s="93" t="s">
        <v>287</v>
      </c>
      <c r="B226" t="b">
        <v>1</v>
      </c>
    </row>
    <row r="227" spans="1:2">
      <c r="A227" s="93" t="s">
        <v>288</v>
      </c>
      <c r="B227" t="b">
        <v>1</v>
      </c>
    </row>
    <row r="228" spans="1:2">
      <c r="A228" s="93" t="s">
        <v>289</v>
      </c>
      <c r="B228" t="b">
        <v>1</v>
      </c>
    </row>
    <row r="229" spans="1:2">
      <c r="A229" s="93" t="s">
        <v>290</v>
      </c>
      <c r="B229" t="b">
        <v>1</v>
      </c>
    </row>
    <row r="230" spans="1:2">
      <c r="A230" s="93" t="s">
        <v>291</v>
      </c>
      <c r="B230" t="b">
        <v>1</v>
      </c>
    </row>
    <row r="231" spans="1:2">
      <c r="A231" s="93" t="s">
        <v>292</v>
      </c>
      <c r="B231" t="b">
        <v>1</v>
      </c>
    </row>
    <row r="232" spans="1:2">
      <c r="A232" s="93" t="s">
        <v>293</v>
      </c>
      <c r="B232" t="b">
        <v>1</v>
      </c>
    </row>
    <row r="233" spans="1:2">
      <c r="A233" s="93" t="s">
        <v>294</v>
      </c>
      <c r="B233" t="b">
        <v>1</v>
      </c>
    </row>
    <row r="234" spans="1:2">
      <c r="A234" s="93" t="s">
        <v>295</v>
      </c>
      <c r="B234" t="b">
        <v>1</v>
      </c>
    </row>
    <row r="235" spans="1:2">
      <c r="A235" s="93" t="s">
        <v>296</v>
      </c>
      <c r="B235" t="b">
        <v>1</v>
      </c>
    </row>
    <row r="236" spans="1:2">
      <c r="A236" s="93" t="s">
        <v>297</v>
      </c>
      <c r="B236" t="b">
        <v>1</v>
      </c>
    </row>
    <row r="237" spans="1:2">
      <c r="A237" s="93" t="s">
        <v>298</v>
      </c>
      <c r="B237" t="b">
        <v>1</v>
      </c>
    </row>
    <row r="238" spans="1:2">
      <c r="A238" s="93" t="s">
        <v>299</v>
      </c>
      <c r="B238" t="b">
        <v>1</v>
      </c>
    </row>
    <row r="239" spans="1:2">
      <c r="A239" s="93" t="s">
        <v>300</v>
      </c>
      <c r="B239" t="b">
        <v>1</v>
      </c>
    </row>
    <row r="240" spans="1:2">
      <c r="A240" s="93" t="s">
        <v>301</v>
      </c>
      <c r="B240" t="b">
        <v>1</v>
      </c>
    </row>
    <row r="241" spans="1:2">
      <c r="A241" s="93" t="s">
        <v>302</v>
      </c>
      <c r="B241" t="b">
        <v>1</v>
      </c>
    </row>
    <row r="242" spans="1:2">
      <c r="A242" s="93" t="s">
        <v>303</v>
      </c>
      <c r="B242" t="b">
        <v>1</v>
      </c>
    </row>
    <row r="243" spans="1:2">
      <c r="A243" s="93" t="s">
        <v>304</v>
      </c>
      <c r="B243" t="b">
        <v>1</v>
      </c>
    </row>
    <row r="244" spans="1:2">
      <c r="A244" s="93" t="s">
        <v>305</v>
      </c>
      <c r="B244" t="b">
        <v>1</v>
      </c>
    </row>
    <row r="245" spans="1:2">
      <c r="A245" s="93" t="s">
        <v>306</v>
      </c>
      <c r="B245" t="b">
        <v>1</v>
      </c>
    </row>
    <row r="246" spans="1:2">
      <c r="A246" s="93" t="s">
        <v>307</v>
      </c>
      <c r="B246" t="b">
        <v>1</v>
      </c>
    </row>
    <row r="247" spans="1:2">
      <c r="A247" s="93" t="s">
        <v>308</v>
      </c>
      <c r="B247" t="b">
        <v>1</v>
      </c>
    </row>
    <row r="248" spans="1:2">
      <c r="A248" s="93" t="s">
        <v>309</v>
      </c>
      <c r="B248" t="b">
        <v>1</v>
      </c>
    </row>
    <row r="249" spans="1:2">
      <c r="A249" s="93" t="s">
        <v>310</v>
      </c>
      <c r="B249" t="b">
        <v>1</v>
      </c>
    </row>
    <row r="250" spans="1:2">
      <c r="A250" s="93" t="s">
        <v>311</v>
      </c>
      <c r="B250" t="b">
        <v>1</v>
      </c>
    </row>
    <row r="251" spans="1:2">
      <c r="A251" s="93" t="s">
        <v>312</v>
      </c>
      <c r="B251" t="b">
        <v>1</v>
      </c>
    </row>
    <row r="252" spans="1:2">
      <c r="A252" s="93" t="s">
        <v>313</v>
      </c>
      <c r="B252" t="b">
        <v>1</v>
      </c>
    </row>
    <row r="253" spans="1:2">
      <c r="A253" s="93" t="s">
        <v>314</v>
      </c>
      <c r="B253" t="b">
        <v>1</v>
      </c>
    </row>
    <row r="254" spans="1:2">
      <c r="A254" s="93" t="s">
        <v>315</v>
      </c>
      <c r="B254" t="b">
        <v>1</v>
      </c>
    </row>
    <row r="255" spans="1:2">
      <c r="A255" s="93" t="s">
        <v>316</v>
      </c>
      <c r="B255" t="b">
        <v>1</v>
      </c>
    </row>
    <row r="256" spans="1:2">
      <c r="A256" s="93" t="s">
        <v>317</v>
      </c>
      <c r="B256" t="b">
        <v>1</v>
      </c>
    </row>
    <row r="257" spans="1:2">
      <c r="A257" s="93" t="s">
        <v>318</v>
      </c>
      <c r="B257" t="b">
        <v>1</v>
      </c>
    </row>
    <row r="258" spans="1:2">
      <c r="A258" s="93" t="s">
        <v>319</v>
      </c>
      <c r="B258" t="b">
        <v>1</v>
      </c>
    </row>
    <row r="259" spans="1:2">
      <c r="A259" s="93" t="s">
        <v>320</v>
      </c>
      <c r="B259" t="b">
        <v>1</v>
      </c>
    </row>
    <row r="260" spans="1:2">
      <c r="A260" s="93" t="s">
        <v>321</v>
      </c>
      <c r="B260" t="b">
        <v>1</v>
      </c>
    </row>
    <row r="261" spans="1:2">
      <c r="A261" s="93" t="s">
        <v>322</v>
      </c>
      <c r="B261" t="b">
        <v>1</v>
      </c>
    </row>
    <row r="262" spans="1:2">
      <c r="A262" s="93" t="s">
        <v>323</v>
      </c>
      <c r="B262" t="b">
        <v>1</v>
      </c>
    </row>
    <row r="263" spans="1:2">
      <c r="A263" s="93" t="s">
        <v>324</v>
      </c>
      <c r="B263" t="b">
        <v>1</v>
      </c>
    </row>
    <row r="264" spans="1:2">
      <c r="A264" s="93" t="s">
        <v>325</v>
      </c>
      <c r="B264" t="b">
        <v>1</v>
      </c>
    </row>
    <row r="265" spans="1:2">
      <c r="A265" s="93" t="s">
        <v>326</v>
      </c>
      <c r="B265" t="b">
        <v>1</v>
      </c>
    </row>
    <row r="266" spans="1:2">
      <c r="A266" s="93" t="s">
        <v>327</v>
      </c>
      <c r="B266" t="b">
        <v>1</v>
      </c>
    </row>
    <row r="267" spans="1:2">
      <c r="A267" s="93" t="s">
        <v>328</v>
      </c>
      <c r="B267" t="b">
        <v>1</v>
      </c>
    </row>
    <row r="268" spans="1:2">
      <c r="A268" s="93" t="s">
        <v>329</v>
      </c>
      <c r="B268" t="b">
        <v>1</v>
      </c>
    </row>
    <row r="269" spans="1:2">
      <c r="A269" s="93" t="s">
        <v>330</v>
      </c>
      <c r="B269" t="b">
        <v>1</v>
      </c>
    </row>
    <row r="270" spans="1:2">
      <c r="A270" s="93" t="s">
        <v>331</v>
      </c>
      <c r="B270" t="b">
        <v>1</v>
      </c>
    </row>
    <row r="271" spans="1:2">
      <c r="A271" s="93" t="s">
        <v>332</v>
      </c>
      <c r="B271" t="b">
        <v>1</v>
      </c>
    </row>
    <row r="272" spans="1:2">
      <c r="A272" s="93" t="s">
        <v>333</v>
      </c>
      <c r="B272" t="b">
        <v>1</v>
      </c>
    </row>
    <row r="273" spans="1:2">
      <c r="A273" s="93" t="s">
        <v>334</v>
      </c>
      <c r="B273" t="b">
        <v>1</v>
      </c>
    </row>
    <row r="274" spans="1:2">
      <c r="A274" s="93" t="s">
        <v>335</v>
      </c>
      <c r="B274" t="b">
        <v>1</v>
      </c>
    </row>
    <row r="275" spans="1:2">
      <c r="A275" s="93" t="s">
        <v>336</v>
      </c>
      <c r="B275" t="b">
        <v>1</v>
      </c>
    </row>
    <row r="276" spans="1:2">
      <c r="A276" s="93" t="s">
        <v>337</v>
      </c>
      <c r="B276" t="b">
        <v>1</v>
      </c>
    </row>
    <row r="277" spans="1:2">
      <c r="A277" s="93" t="s">
        <v>338</v>
      </c>
      <c r="B277" t="b">
        <v>1</v>
      </c>
    </row>
    <row r="278" spans="1:2">
      <c r="A278" s="93" t="s">
        <v>339</v>
      </c>
      <c r="B278" t="b">
        <v>1</v>
      </c>
    </row>
    <row r="279" spans="1:2">
      <c r="A279" s="93" t="s">
        <v>340</v>
      </c>
      <c r="B279" t="b">
        <v>1</v>
      </c>
    </row>
    <row r="280" spans="1:2">
      <c r="A280" s="93" t="s">
        <v>341</v>
      </c>
      <c r="B280" t="b">
        <v>1</v>
      </c>
    </row>
    <row r="281" spans="1:2">
      <c r="A281" s="93" t="s">
        <v>342</v>
      </c>
      <c r="B281" t="b">
        <v>1</v>
      </c>
    </row>
    <row r="282" spans="1:2">
      <c r="A282" s="93" t="s">
        <v>343</v>
      </c>
      <c r="B282" t="b">
        <v>1</v>
      </c>
    </row>
    <row r="283" spans="1:2">
      <c r="A283" s="93" t="s">
        <v>344</v>
      </c>
      <c r="B283" t="b">
        <v>1</v>
      </c>
    </row>
    <row r="284" spans="1:2">
      <c r="A284" s="93" t="s">
        <v>345</v>
      </c>
      <c r="B284" t="b">
        <v>1</v>
      </c>
    </row>
    <row r="285" spans="1:2">
      <c r="A285" s="93" t="s">
        <v>346</v>
      </c>
      <c r="B285" t="b">
        <v>1</v>
      </c>
    </row>
    <row r="286" spans="1:2">
      <c r="A286" s="93" t="s">
        <v>347</v>
      </c>
      <c r="B286" t="b">
        <v>1</v>
      </c>
    </row>
    <row r="287" spans="1:2">
      <c r="A287" s="93" t="s">
        <v>348</v>
      </c>
      <c r="B287" t="b">
        <v>1</v>
      </c>
    </row>
    <row r="288" spans="1:2">
      <c r="A288" s="93" t="s">
        <v>349</v>
      </c>
      <c r="B288" t="b">
        <v>1</v>
      </c>
    </row>
    <row r="289" spans="1:2">
      <c r="A289" s="93" t="s">
        <v>350</v>
      </c>
      <c r="B289" t="b">
        <v>1</v>
      </c>
    </row>
    <row r="290" spans="1:2">
      <c r="A290" s="93" t="s">
        <v>351</v>
      </c>
      <c r="B290" t="b">
        <v>1</v>
      </c>
    </row>
    <row r="291" spans="1:2">
      <c r="A291" s="93" t="s">
        <v>352</v>
      </c>
      <c r="B291" t="b">
        <v>1</v>
      </c>
    </row>
    <row r="292" spans="1:2">
      <c r="A292" s="93" t="s">
        <v>353</v>
      </c>
      <c r="B292" t="b">
        <v>1</v>
      </c>
    </row>
    <row r="293" spans="1:2">
      <c r="A293" s="93" t="s">
        <v>354</v>
      </c>
      <c r="B293" t="b">
        <v>1</v>
      </c>
    </row>
    <row r="294" spans="1:2">
      <c r="A294" s="93" t="s">
        <v>355</v>
      </c>
      <c r="B294" t="b">
        <v>1</v>
      </c>
    </row>
    <row r="295" spans="1:2">
      <c r="A295" s="93" t="s">
        <v>356</v>
      </c>
      <c r="B295" t="b">
        <v>1</v>
      </c>
    </row>
    <row r="296" spans="1:2">
      <c r="A296" s="93" t="s">
        <v>357</v>
      </c>
      <c r="B296" t="b">
        <v>1</v>
      </c>
    </row>
    <row r="297" spans="1:2">
      <c r="A297" s="93" t="s">
        <v>358</v>
      </c>
      <c r="B297" t="b">
        <v>1</v>
      </c>
    </row>
    <row r="298" spans="1:2">
      <c r="A298" s="93" t="s">
        <v>359</v>
      </c>
      <c r="B298" t="b">
        <v>1</v>
      </c>
    </row>
    <row r="299" spans="1:2">
      <c r="A299" s="93" t="s">
        <v>360</v>
      </c>
      <c r="B299" t="b">
        <v>1</v>
      </c>
    </row>
    <row r="300" spans="1:2">
      <c r="A300" s="93" t="s">
        <v>361</v>
      </c>
      <c r="B300" t="b">
        <v>1</v>
      </c>
    </row>
    <row r="301" spans="1:2">
      <c r="A301" s="93" t="s">
        <v>362</v>
      </c>
      <c r="B301" t="b">
        <v>1</v>
      </c>
    </row>
    <row r="302" spans="1:2">
      <c r="A302" s="93" t="s">
        <v>363</v>
      </c>
      <c r="B302" t="b">
        <v>1</v>
      </c>
    </row>
    <row r="303" spans="1:2">
      <c r="A303" s="93" t="s">
        <v>364</v>
      </c>
      <c r="B303" t="b">
        <v>1</v>
      </c>
    </row>
    <row r="304" spans="1:2">
      <c r="A304" s="93" t="s">
        <v>365</v>
      </c>
      <c r="B304" t="b">
        <v>1</v>
      </c>
    </row>
    <row r="305" spans="1:2">
      <c r="A305" s="93" t="s">
        <v>366</v>
      </c>
      <c r="B305" t="b">
        <v>1</v>
      </c>
    </row>
    <row r="306" spans="1:2">
      <c r="A306" s="93" t="s">
        <v>367</v>
      </c>
      <c r="B306" t="b">
        <v>1</v>
      </c>
    </row>
    <row r="307" spans="1:2">
      <c r="A307" s="93" t="s">
        <v>368</v>
      </c>
      <c r="B307" t="b">
        <v>1</v>
      </c>
    </row>
    <row r="308" spans="1:2">
      <c r="A308" s="93" t="s">
        <v>369</v>
      </c>
      <c r="B308" t="b">
        <v>1</v>
      </c>
    </row>
    <row r="309" spans="1:2">
      <c r="A309" s="93" t="s">
        <v>370</v>
      </c>
      <c r="B309" t="b">
        <v>1</v>
      </c>
    </row>
    <row r="310" spans="1:2">
      <c r="A310" s="93" t="s">
        <v>371</v>
      </c>
      <c r="B310" t="b">
        <v>1</v>
      </c>
    </row>
    <row r="311" spans="1:2">
      <c r="A311" s="93" t="s">
        <v>372</v>
      </c>
      <c r="B311" t="b">
        <v>1</v>
      </c>
    </row>
    <row r="312" spans="1:2">
      <c r="A312" s="93" t="s">
        <v>373</v>
      </c>
      <c r="B312" t="b">
        <v>1</v>
      </c>
    </row>
    <row r="313" spans="1:2">
      <c r="A313" s="93" t="s">
        <v>374</v>
      </c>
      <c r="B313" t="b">
        <v>1</v>
      </c>
    </row>
    <row r="314" spans="1:2">
      <c r="A314" s="93" t="s">
        <v>375</v>
      </c>
      <c r="B314" t="b">
        <v>1</v>
      </c>
    </row>
    <row r="315" spans="1:2">
      <c r="A315" s="93" t="s">
        <v>376</v>
      </c>
      <c r="B315" t="b">
        <v>1</v>
      </c>
    </row>
    <row r="316" spans="1:2">
      <c r="A316" s="93" t="s">
        <v>377</v>
      </c>
      <c r="B316" t="b">
        <v>1</v>
      </c>
    </row>
    <row r="317" spans="1:2">
      <c r="A317" s="93" t="s">
        <v>378</v>
      </c>
      <c r="B317" t="b">
        <v>1</v>
      </c>
    </row>
    <row r="318" spans="1:2">
      <c r="A318" s="93" t="s">
        <v>379</v>
      </c>
      <c r="B318" t="b">
        <v>1</v>
      </c>
    </row>
    <row r="319" spans="1:2">
      <c r="A319" s="93" t="s">
        <v>380</v>
      </c>
      <c r="B319" t="b">
        <v>1</v>
      </c>
    </row>
    <row r="320" spans="1:2">
      <c r="A320" s="93" t="s">
        <v>1202</v>
      </c>
      <c r="B320" t="b">
        <v>1</v>
      </c>
    </row>
    <row r="321" spans="1:2">
      <c r="A321" s="93" t="s">
        <v>1203</v>
      </c>
      <c r="B321" t="b">
        <v>1</v>
      </c>
    </row>
    <row r="322" spans="1:2">
      <c r="A322" s="93" t="s">
        <v>1204</v>
      </c>
      <c r="B322" t="b">
        <v>1</v>
      </c>
    </row>
    <row r="323" spans="1:2">
      <c r="A323" s="93" t="s">
        <v>1205</v>
      </c>
      <c r="B323" t="b">
        <v>1</v>
      </c>
    </row>
    <row r="324" spans="1:2">
      <c r="A324" s="93" t="s">
        <v>1206</v>
      </c>
      <c r="B324" t="b">
        <v>1</v>
      </c>
    </row>
    <row r="325" spans="1:2">
      <c r="A325" s="93" t="s">
        <v>1207</v>
      </c>
      <c r="B325" t="b">
        <v>1</v>
      </c>
    </row>
    <row r="326" spans="1:2">
      <c r="A326" s="93" t="s">
        <v>1208</v>
      </c>
      <c r="B326" t="b">
        <v>1</v>
      </c>
    </row>
    <row r="327" spans="1:2">
      <c r="A327" s="93" t="s">
        <v>1209</v>
      </c>
      <c r="B327" t="b">
        <v>1</v>
      </c>
    </row>
    <row r="328" spans="1:2">
      <c r="A328" s="93" t="s">
        <v>1210</v>
      </c>
      <c r="B328" t="b">
        <v>1</v>
      </c>
    </row>
    <row r="329" spans="1:2">
      <c r="A329" s="93" t="s">
        <v>1211</v>
      </c>
      <c r="B329" t="b">
        <v>1</v>
      </c>
    </row>
    <row r="330" spans="1:2">
      <c r="A330" s="93" t="s">
        <v>1212</v>
      </c>
      <c r="B330" t="b">
        <v>1</v>
      </c>
    </row>
    <row r="331" spans="1:2">
      <c r="A331" s="93" t="s">
        <v>1213</v>
      </c>
      <c r="B331" t="b">
        <v>1</v>
      </c>
    </row>
    <row r="332" spans="1:2">
      <c r="A332" s="93" t="s">
        <v>1214</v>
      </c>
      <c r="B332" t="b">
        <v>1</v>
      </c>
    </row>
    <row r="333" spans="1:2">
      <c r="A333" s="93" t="s">
        <v>1215</v>
      </c>
      <c r="B333" t="b">
        <v>1</v>
      </c>
    </row>
    <row r="334" spans="1:2">
      <c r="A334" s="93" t="s">
        <v>1216</v>
      </c>
      <c r="B334" t="b">
        <v>1</v>
      </c>
    </row>
    <row r="335" spans="1:2">
      <c r="A335" s="93" t="s">
        <v>1217</v>
      </c>
      <c r="B335" t="b">
        <v>1</v>
      </c>
    </row>
    <row r="336" spans="1:2">
      <c r="A336" s="93" t="s">
        <v>1218</v>
      </c>
      <c r="B336" t="b">
        <v>1</v>
      </c>
    </row>
    <row r="337" spans="1:2">
      <c r="A337" s="93" t="s">
        <v>1219</v>
      </c>
      <c r="B337" t="b">
        <v>1</v>
      </c>
    </row>
    <row r="338" spans="1:2">
      <c r="A338" s="93" t="s">
        <v>1220</v>
      </c>
      <c r="B338" t="b">
        <v>1</v>
      </c>
    </row>
    <row r="339" spans="1:2">
      <c r="A339" s="93" t="s">
        <v>1221</v>
      </c>
      <c r="B339" t="b">
        <v>1</v>
      </c>
    </row>
    <row r="340" spans="1:2">
      <c r="A340" s="93" t="s">
        <v>1222</v>
      </c>
      <c r="B340" t="b">
        <v>1</v>
      </c>
    </row>
    <row r="341" spans="1:2">
      <c r="A341" s="93" t="s">
        <v>1223</v>
      </c>
      <c r="B341" t="b">
        <v>1</v>
      </c>
    </row>
    <row r="342" spans="1:2">
      <c r="A342" s="93" t="s">
        <v>1224</v>
      </c>
      <c r="B342" t="b">
        <v>1</v>
      </c>
    </row>
    <row r="343" spans="1:2">
      <c r="A343" s="93" t="s">
        <v>1225</v>
      </c>
      <c r="B343" t="b">
        <v>1</v>
      </c>
    </row>
    <row r="344" spans="1:2">
      <c r="A344" s="93" t="s">
        <v>1226</v>
      </c>
      <c r="B344" t="b">
        <v>1</v>
      </c>
    </row>
    <row r="345" spans="1:2">
      <c r="A345" s="93" t="s">
        <v>1227</v>
      </c>
      <c r="B345" t="b">
        <v>1</v>
      </c>
    </row>
    <row r="346" spans="1:2">
      <c r="A346" s="93" t="s">
        <v>1228</v>
      </c>
      <c r="B346" t="b">
        <v>1</v>
      </c>
    </row>
    <row r="347" spans="1:2">
      <c r="A347" s="93" t="s">
        <v>1229</v>
      </c>
      <c r="B347" t="b">
        <v>1</v>
      </c>
    </row>
    <row r="348" spans="1:2">
      <c r="A348" s="93" t="s">
        <v>1230</v>
      </c>
      <c r="B348" t="b">
        <v>1</v>
      </c>
    </row>
    <row r="349" spans="1:2">
      <c r="A349" s="93" t="s">
        <v>1231</v>
      </c>
      <c r="B349" t="b">
        <v>1</v>
      </c>
    </row>
    <row r="350" spans="1:2">
      <c r="A350" s="93" t="s">
        <v>1232</v>
      </c>
      <c r="B350" t="b">
        <v>1</v>
      </c>
    </row>
    <row r="351" spans="1:2">
      <c r="A351" s="93" t="s">
        <v>1233</v>
      </c>
      <c r="B351" t="b">
        <v>1</v>
      </c>
    </row>
    <row r="352" spans="1:2">
      <c r="A352" s="93" t="s">
        <v>1234</v>
      </c>
      <c r="B352" t="b">
        <v>1</v>
      </c>
    </row>
    <row r="353" spans="1:2">
      <c r="A353" s="93" t="s">
        <v>1235</v>
      </c>
      <c r="B353" t="b">
        <v>1</v>
      </c>
    </row>
    <row r="354" spans="1:2">
      <c r="A354" s="93" t="s">
        <v>1236</v>
      </c>
      <c r="B354" t="b">
        <v>1</v>
      </c>
    </row>
    <row r="355" spans="1:2">
      <c r="A355" s="93" t="s">
        <v>1237</v>
      </c>
      <c r="B355" t="b">
        <v>1</v>
      </c>
    </row>
    <row r="356" spans="1:2">
      <c r="A356" s="93" t="s">
        <v>1238</v>
      </c>
      <c r="B356" t="b">
        <v>1</v>
      </c>
    </row>
    <row r="357" spans="1:2">
      <c r="A357" s="93" t="s">
        <v>1239</v>
      </c>
      <c r="B357" t="b">
        <v>1</v>
      </c>
    </row>
    <row r="358" spans="1:2">
      <c r="A358" s="93" t="s">
        <v>1240</v>
      </c>
      <c r="B358" t="b">
        <v>1</v>
      </c>
    </row>
    <row r="359" spans="1:2">
      <c r="A359" s="93" t="s">
        <v>1241</v>
      </c>
      <c r="B359" t="b">
        <v>1</v>
      </c>
    </row>
    <row r="360" spans="1:2">
      <c r="A360" s="93" t="s">
        <v>1242</v>
      </c>
      <c r="B360" t="b">
        <v>1</v>
      </c>
    </row>
    <row r="361" spans="1:2">
      <c r="A361" s="93" t="s">
        <v>1243</v>
      </c>
      <c r="B361" t="b">
        <v>1</v>
      </c>
    </row>
    <row r="362" spans="1:2">
      <c r="A362" s="93" t="s">
        <v>1244</v>
      </c>
      <c r="B362" t="b">
        <v>1</v>
      </c>
    </row>
    <row r="363" spans="1:2">
      <c r="A363" s="93" t="s">
        <v>1245</v>
      </c>
      <c r="B363" t="b">
        <v>1</v>
      </c>
    </row>
    <row r="364" spans="1:2">
      <c r="A364" s="93" t="s">
        <v>1246</v>
      </c>
      <c r="B364" t="b">
        <v>1</v>
      </c>
    </row>
    <row r="365" spans="1:2">
      <c r="A365" s="93" t="s">
        <v>1247</v>
      </c>
      <c r="B365" t="b">
        <v>1</v>
      </c>
    </row>
    <row r="366" spans="1:2">
      <c r="A366" s="93" t="s">
        <v>1248</v>
      </c>
      <c r="B366" t="b">
        <v>1</v>
      </c>
    </row>
    <row r="367" spans="1:2">
      <c r="A367" s="93" t="s">
        <v>1249</v>
      </c>
      <c r="B367" t="b">
        <v>1</v>
      </c>
    </row>
    <row r="368" spans="1:2">
      <c r="A368" s="93" t="s">
        <v>1250</v>
      </c>
      <c r="B368" t="b">
        <v>1</v>
      </c>
    </row>
    <row r="369" spans="1:2">
      <c r="A369" s="93" t="s">
        <v>1251</v>
      </c>
      <c r="B369" t="b">
        <v>1</v>
      </c>
    </row>
    <row r="370" spans="1:2">
      <c r="A370" s="93" t="s">
        <v>1252</v>
      </c>
      <c r="B370" t="b">
        <v>1</v>
      </c>
    </row>
    <row r="371" spans="1:2">
      <c r="A371" s="93" t="s">
        <v>1253</v>
      </c>
      <c r="B371" t="b">
        <v>1</v>
      </c>
    </row>
    <row r="372" spans="1:2">
      <c r="A372" s="93" t="s">
        <v>1254</v>
      </c>
      <c r="B372" t="b">
        <v>1</v>
      </c>
    </row>
    <row r="373" spans="1:2">
      <c r="A373" s="93" t="s">
        <v>1255</v>
      </c>
      <c r="B373" t="b">
        <v>1</v>
      </c>
    </row>
    <row r="374" spans="1:2">
      <c r="A374" s="93" t="s">
        <v>1256</v>
      </c>
      <c r="B374" t="b">
        <v>1</v>
      </c>
    </row>
    <row r="375" spans="1:2">
      <c r="A375" s="93" t="s">
        <v>1257</v>
      </c>
      <c r="B375" t="b">
        <v>1</v>
      </c>
    </row>
    <row r="376" spans="1:2">
      <c r="A376" s="93" t="s">
        <v>1258</v>
      </c>
      <c r="B376" t="b">
        <v>1</v>
      </c>
    </row>
    <row r="377" spans="1:2">
      <c r="A377" s="93" t="s">
        <v>1259</v>
      </c>
      <c r="B377" t="b">
        <v>1</v>
      </c>
    </row>
    <row r="378" spans="1:2">
      <c r="A378" s="93" t="s">
        <v>1260</v>
      </c>
      <c r="B378" t="b">
        <v>1</v>
      </c>
    </row>
    <row r="379" spans="1:2">
      <c r="A379" s="93" t="s">
        <v>1261</v>
      </c>
      <c r="B379" t="b">
        <v>1</v>
      </c>
    </row>
    <row r="380" spans="1:2">
      <c r="A380" s="93" t="s">
        <v>1262</v>
      </c>
      <c r="B380" t="b">
        <v>1</v>
      </c>
    </row>
    <row r="381" spans="1:2">
      <c r="A381" s="93" t="s">
        <v>1263</v>
      </c>
      <c r="B381" t="b">
        <v>1</v>
      </c>
    </row>
    <row r="382" spans="1:2">
      <c r="A382" s="93" t="s">
        <v>1264</v>
      </c>
      <c r="B382" t="b">
        <v>1</v>
      </c>
    </row>
    <row r="383" spans="1:2">
      <c r="A383" s="93" t="s">
        <v>1265</v>
      </c>
      <c r="B383" t="b">
        <v>1</v>
      </c>
    </row>
    <row r="384" spans="1:2">
      <c r="A384" s="93" t="s">
        <v>1266</v>
      </c>
      <c r="B384" t="b">
        <v>1</v>
      </c>
    </row>
    <row r="385" spans="1:2">
      <c r="A385" s="93" t="s">
        <v>1267</v>
      </c>
      <c r="B385" t="b">
        <v>1</v>
      </c>
    </row>
    <row r="386" spans="1:2">
      <c r="A386" s="93" t="s">
        <v>1268</v>
      </c>
      <c r="B386" t="b">
        <v>1</v>
      </c>
    </row>
    <row r="387" spans="1:2">
      <c r="A387" s="93" t="s">
        <v>1269</v>
      </c>
      <c r="B387" t="b">
        <v>1</v>
      </c>
    </row>
    <row r="388" spans="1:2">
      <c r="A388" s="93" t="s">
        <v>1270</v>
      </c>
      <c r="B388" t="b">
        <v>1</v>
      </c>
    </row>
    <row r="389" spans="1:2">
      <c r="A389" s="93" t="s">
        <v>1271</v>
      </c>
      <c r="B389" t="b">
        <v>1</v>
      </c>
    </row>
    <row r="390" spans="1:2">
      <c r="A390" s="93" t="s">
        <v>1272</v>
      </c>
      <c r="B390" t="b">
        <v>1</v>
      </c>
    </row>
    <row r="391" spans="1:2">
      <c r="A391" s="93" t="s">
        <v>1273</v>
      </c>
      <c r="B391" t="b">
        <v>1</v>
      </c>
    </row>
    <row r="392" spans="1:2">
      <c r="A392" s="93" t="s">
        <v>1274</v>
      </c>
      <c r="B392" t="b">
        <v>1</v>
      </c>
    </row>
    <row r="393" spans="1:2">
      <c r="A393" s="93" t="s">
        <v>1275</v>
      </c>
      <c r="B393" t="b">
        <v>1</v>
      </c>
    </row>
    <row r="394" spans="1:2">
      <c r="A394" s="93" t="s">
        <v>1276</v>
      </c>
      <c r="B394" t="b">
        <v>1</v>
      </c>
    </row>
    <row r="395" spans="1:2">
      <c r="A395" s="93" t="s">
        <v>1277</v>
      </c>
      <c r="B395" t="b">
        <v>1</v>
      </c>
    </row>
    <row r="396" spans="1:2">
      <c r="A396" s="93" t="s">
        <v>1278</v>
      </c>
      <c r="B396" t="b">
        <v>1</v>
      </c>
    </row>
    <row r="397" spans="1:2">
      <c r="A397" s="93" t="s">
        <v>1279</v>
      </c>
      <c r="B397" t="b">
        <v>1</v>
      </c>
    </row>
    <row r="398" spans="1:2">
      <c r="A398" s="93" t="s">
        <v>1280</v>
      </c>
      <c r="B398" t="b">
        <v>1</v>
      </c>
    </row>
    <row r="399" spans="1:2">
      <c r="A399" s="93" t="s">
        <v>1281</v>
      </c>
      <c r="B399" t="b">
        <v>1</v>
      </c>
    </row>
    <row r="400" spans="1:2">
      <c r="A400" s="93" t="s">
        <v>1282</v>
      </c>
      <c r="B400" t="b">
        <v>1</v>
      </c>
    </row>
    <row r="401" spans="1:2">
      <c r="A401" s="93" t="s">
        <v>1283</v>
      </c>
      <c r="B401" t="b">
        <v>1</v>
      </c>
    </row>
    <row r="402" spans="1:2">
      <c r="A402" s="93" t="s">
        <v>1284</v>
      </c>
      <c r="B402" t="b">
        <v>1</v>
      </c>
    </row>
    <row r="403" spans="1:2">
      <c r="A403" s="93" t="s">
        <v>1285</v>
      </c>
      <c r="B403" t="b">
        <v>1</v>
      </c>
    </row>
    <row r="404" spans="1:2">
      <c r="A404" s="93" t="s">
        <v>1286</v>
      </c>
      <c r="B404" t="b">
        <v>1</v>
      </c>
    </row>
    <row r="405" spans="1:2">
      <c r="A405" s="93" t="s">
        <v>1287</v>
      </c>
      <c r="B405" t="b">
        <v>1</v>
      </c>
    </row>
    <row r="406" spans="1:2">
      <c r="A406" s="93" t="s">
        <v>1288</v>
      </c>
      <c r="B406" t="b">
        <v>1</v>
      </c>
    </row>
    <row r="407" spans="1:2">
      <c r="A407" s="93" t="s">
        <v>1289</v>
      </c>
      <c r="B407" t="b">
        <v>1</v>
      </c>
    </row>
    <row r="408" spans="1:2">
      <c r="A408" s="93" t="s">
        <v>1290</v>
      </c>
      <c r="B408" t="b">
        <v>1</v>
      </c>
    </row>
    <row r="409" spans="1:2">
      <c r="A409" s="93" t="s">
        <v>1291</v>
      </c>
      <c r="B409" t="b">
        <v>1</v>
      </c>
    </row>
    <row r="410" spans="1:2">
      <c r="A410" s="93" t="s">
        <v>1292</v>
      </c>
      <c r="B410" t="b">
        <v>1</v>
      </c>
    </row>
    <row r="411" spans="1:2">
      <c r="A411" s="93" t="s">
        <v>1293</v>
      </c>
      <c r="B411" t="b">
        <v>1</v>
      </c>
    </row>
    <row r="412" spans="1:2">
      <c r="A412" s="93" t="s">
        <v>1294</v>
      </c>
      <c r="B412" t="b">
        <v>1</v>
      </c>
    </row>
    <row r="413" spans="1:2">
      <c r="A413" s="93" t="s">
        <v>1295</v>
      </c>
      <c r="B413" t="b">
        <v>1</v>
      </c>
    </row>
    <row r="414" spans="1:2">
      <c r="A414" s="93" t="s">
        <v>1296</v>
      </c>
      <c r="B414" t="b">
        <v>1</v>
      </c>
    </row>
    <row r="415" spans="1:2">
      <c r="A415" s="93" t="s">
        <v>1297</v>
      </c>
      <c r="B415" t="b">
        <v>1</v>
      </c>
    </row>
    <row r="416" spans="1:2">
      <c r="A416" s="93" t="s">
        <v>1298</v>
      </c>
      <c r="B416" t="b">
        <v>1</v>
      </c>
    </row>
    <row r="417" spans="1:2">
      <c r="A417" s="93" t="s">
        <v>1299</v>
      </c>
      <c r="B417" t="b">
        <v>1</v>
      </c>
    </row>
    <row r="418" spans="1:2">
      <c r="A418" s="93" t="s">
        <v>1300</v>
      </c>
      <c r="B418" t="b">
        <v>1</v>
      </c>
    </row>
    <row r="419" spans="1:2">
      <c r="A419" s="93" t="s">
        <v>1301</v>
      </c>
      <c r="B419" t="b">
        <v>1</v>
      </c>
    </row>
    <row r="420" spans="1:2">
      <c r="A420" s="93" t="s">
        <v>1302</v>
      </c>
      <c r="B420" t="b">
        <v>1</v>
      </c>
    </row>
    <row r="421" spans="1:2">
      <c r="A421" s="93" t="s">
        <v>1303</v>
      </c>
      <c r="B421" t="b">
        <v>1</v>
      </c>
    </row>
    <row r="422" spans="1:2">
      <c r="A422" s="93" t="s">
        <v>1304</v>
      </c>
      <c r="B422" t="b">
        <v>1</v>
      </c>
    </row>
    <row r="423" spans="1:2">
      <c r="A423" s="93" t="s">
        <v>1305</v>
      </c>
      <c r="B423" t="b">
        <v>1</v>
      </c>
    </row>
    <row r="424" spans="1:2">
      <c r="A424" s="93" t="s">
        <v>1306</v>
      </c>
      <c r="B424" t="b">
        <v>1</v>
      </c>
    </row>
    <row r="425" spans="1:2">
      <c r="A425" s="93" t="s">
        <v>1307</v>
      </c>
      <c r="B425" t="b">
        <v>1</v>
      </c>
    </row>
    <row r="426" spans="1:2">
      <c r="A426" s="93" t="s">
        <v>1308</v>
      </c>
      <c r="B426" t="b">
        <v>1</v>
      </c>
    </row>
    <row r="427" spans="1:2">
      <c r="A427" s="93" t="s">
        <v>1309</v>
      </c>
      <c r="B427" t="b">
        <v>1</v>
      </c>
    </row>
    <row r="428" spans="1:2">
      <c r="A428" s="93" t="s">
        <v>1310</v>
      </c>
      <c r="B428" t="b">
        <v>1</v>
      </c>
    </row>
    <row r="429" spans="1:2">
      <c r="A429" s="93" t="s">
        <v>1311</v>
      </c>
      <c r="B429" t="b">
        <v>1</v>
      </c>
    </row>
    <row r="430" spans="1:2">
      <c r="A430" s="93" t="s">
        <v>1312</v>
      </c>
      <c r="B430" t="b">
        <v>1</v>
      </c>
    </row>
    <row r="431" spans="1:2">
      <c r="A431" s="93" t="s">
        <v>1313</v>
      </c>
      <c r="B431" t="b">
        <v>1</v>
      </c>
    </row>
    <row r="432" spans="1:2">
      <c r="A432" s="93" t="s">
        <v>1314</v>
      </c>
      <c r="B432" t="b">
        <v>1</v>
      </c>
    </row>
    <row r="433" spans="1:2">
      <c r="A433" s="93" t="s">
        <v>1315</v>
      </c>
      <c r="B433" t="b">
        <v>1</v>
      </c>
    </row>
    <row r="434" spans="1:2">
      <c r="A434" s="93" t="s">
        <v>1316</v>
      </c>
      <c r="B434" t="b">
        <v>1</v>
      </c>
    </row>
    <row r="435" spans="1:2">
      <c r="A435" s="93" t="s">
        <v>1317</v>
      </c>
      <c r="B435" t="b">
        <v>1</v>
      </c>
    </row>
    <row r="436" spans="1:2">
      <c r="A436" s="93" t="s">
        <v>1318</v>
      </c>
      <c r="B436" t="b">
        <v>1</v>
      </c>
    </row>
    <row r="437" spans="1:2">
      <c r="A437" s="93" t="s">
        <v>1319</v>
      </c>
      <c r="B437" t="b">
        <v>1</v>
      </c>
    </row>
    <row r="438" spans="1:2">
      <c r="A438" s="93" t="s">
        <v>1320</v>
      </c>
      <c r="B438" t="b">
        <v>1</v>
      </c>
    </row>
    <row r="439" spans="1:2">
      <c r="A439" s="93" t="s">
        <v>1321</v>
      </c>
      <c r="B439" t="b">
        <v>1</v>
      </c>
    </row>
    <row r="440" spans="1:2">
      <c r="A440" s="93" t="s">
        <v>1322</v>
      </c>
      <c r="B440" t="b">
        <v>1</v>
      </c>
    </row>
    <row r="441" spans="1:2">
      <c r="A441" s="93" t="s">
        <v>1323</v>
      </c>
      <c r="B441" t="b">
        <v>1</v>
      </c>
    </row>
    <row r="442" spans="1:2">
      <c r="A442" s="93" t="s">
        <v>1324</v>
      </c>
      <c r="B442" t="b">
        <v>1</v>
      </c>
    </row>
    <row r="443" spans="1:2">
      <c r="A443" s="93" t="s">
        <v>1325</v>
      </c>
      <c r="B443" t="b">
        <v>1</v>
      </c>
    </row>
    <row r="444" spans="1:2">
      <c r="A444" s="93" t="s">
        <v>1326</v>
      </c>
      <c r="B444" t="b">
        <v>1</v>
      </c>
    </row>
    <row r="445" spans="1:2">
      <c r="A445" s="93" t="s">
        <v>1327</v>
      </c>
      <c r="B445" t="b">
        <v>1</v>
      </c>
    </row>
    <row r="446" spans="1:2">
      <c r="A446" s="93" t="s">
        <v>1328</v>
      </c>
      <c r="B446" t="b">
        <v>1</v>
      </c>
    </row>
    <row r="447" spans="1:2">
      <c r="A447" s="93" t="s">
        <v>1329</v>
      </c>
      <c r="B447" t="b">
        <v>1</v>
      </c>
    </row>
    <row r="448" spans="1:2">
      <c r="A448" s="93" t="s">
        <v>1330</v>
      </c>
      <c r="B448" t="b">
        <v>1</v>
      </c>
    </row>
    <row r="449" spans="1:2">
      <c r="A449" s="93" t="s">
        <v>1331</v>
      </c>
      <c r="B449" t="b">
        <v>1</v>
      </c>
    </row>
    <row r="450" spans="1:2">
      <c r="A450" s="93" t="s">
        <v>1332</v>
      </c>
      <c r="B450" t="b">
        <v>1</v>
      </c>
    </row>
    <row r="451" spans="1:2">
      <c r="A451" s="93" t="s">
        <v>1333</v>
      </c>
      <c r="B451" t="b">
        <v>1</v>
      </c>
    </row>
    <row r="452" spans="1:2">
      <c r="A452" s="93" t="s">
        <v>1334</v>
      </c>
      <c r="B452" t="b">
        <v>1</v>
      </c>
    </row>
    <row r="453" spans="1:2">
      <c r="A453" s="93" t="s">
        <v>1335</v>
      </c>
      <c r="B453" t="b">
        <v>1</v>
      </c>
    </row>
    <row r="454" spans="1:2">
      <c r="A454" s="93" t="s">
        <v>1336</v>
      </c>
      <c r="B454" t="b">
        <v>1</v>
      </c>
    </row>
    <row r="455" spans="1:2">
      <c r="A455" s="93" t="s">
        <v>1337</v>
      </c>
      <c r="B455" t="b">
        <v>1</v>
      </c>
    </row>
    <row r="456" spans="1:2">
      <c r="A456" s="93" t="s">
        <v>1338</v>
      </c>
      <c r="B456" t="b">
        <v>1</v>
      </c>
    </row>
    <row r="457" spans="1:2">
      <c r="A457" s="93" t="s">
        <v>1339</v>
      </c>
      <c r="B457" t="b">
        <v>1</v>
      </c>
    </row>
    <row r="458" spans="1:2">
      <c r="A458" s="93" t="s">
        <v>1340</v>
      </c>
      <c r="B458" t="b">
        <v>1</v>
      </c>
    </row>
    <row r="459" spans="1:2">
      <c r="A459" s="93" t="s">
        <v>1341</v>
      </c>
      <c r="B459" t="b">
        <v>1</v>
      </c>
    </row>
    <row r="460" spans="1:2">
      <c r="A460" s="93" t="s">
        <v>1342</v>
      </c>
      <c r="B460" t="b">
        <v>1</v>
      </c>
    </row>
    <row r="461" spans="1:2">
      <c r="A461" s="93" t="s">
        <v>1343</v>
      </c>
      <c r="B461" t="b">
        <v>1</v>
      </c>
    </row>
    <row r="462" spans="1:2">
      <c r="A462" s="93" t="s">
        <v>1344</v>
      </c>
      <c r="B462" t="b">
        <v>1</v>
      </c>
    </row>
    <row r="463" spans="1:2">
      <c r="A463" s="93" t="s">
        <v>1345</v>
      </c>
      <c r="B463" t="b">
        <v>1</v>
      </c>
    </row>
    <row r="464" spans="1:2">
      <c r="A464" s="93" t="s">
        <v>1346</v>
      </c>
      <c r="B464" t="b">
        <v>1</v>
      </c>
    </row>
    <row r="465" spans="1:2">
      <c r="A465" s="93" t="s">
        <v>1347</v>
      </c>
      <c r="B465" t="b">
        <v>1</v>
      </c>
    </row>
    <row r="466" spans="1:2">
      <c r="A466" s="93" t="s">
        <v>1348</v>
      </c>
      <c r="B466" t="b">
        <v>1</v>
      </c>
    </row>
    <row r="467" spans="1:2">
      <c r="A467" s="93" t="s">
        <v>1349</v>
      </c>
      <c r="B467" t="b">
        <v>1</v>
      </c>
    </row>
    <row r="468" spans="1:2">
      <c r="A468" s="93" t="s">
        <v>1350</v>
      </c>
      <c r="B468" t="b">
        <v>1</v>
      </c>
    </row>
    <row r="469" spans="1:2">
      <c r="A469" s="93" t="s">
        <v>1351</v>
      </c>
      <c r="B469" t="b">
        <v>1</v>
      </c>
    </row>
    <row r="470" spans="1:2">
      <c r="A470" s="93" t="s">
        <v>1352</v>
      </c>
      <c r="B470" t="b">
        <v>1</v>
      </c>
    </row>
    <row r="471" spans="1:2">
      <c r="A471" s="93" t="s">
        <v>1353</v>
      </c>
      <c r="B471" t="b">
        <v>1</v>
      </c>
    </row>
    <row r="472" spans="1:2">
      <c r="A472" s="93" t="s">
        <v>1354</v>
      </c>
      <c r="B472" t="b">
        <v>1</v>
      </c>
    </row>
    <row r="473" spans="1:2">
      <c r="A473" s="93" t="s">
        <v>1355</v>
      </c>
      <c r="B473" t="b">
        <v>1</v>
      </c>
    </row>
    <row r="474" spans="1:2">
      <c r="A474" s="93" t="s">
        <v>1356</v>
      </c>
      <c r="B474" t="b">
        <v>1</v>
      </c>
    </row>
    <row r="475" spans="1:2">
      <c r="A475" s="93" t="s">
        <v>1357</v>
      </c>
      <c r="B475" t="b">
        <v>1</v>
      </c>
    </row>
    <row r="476" spans="1:2">
      <c r="A476" s="93" t="s">
        <v>1358</v>
      </c>
      <c r="B476" t="b">
        <v>1</v>
      </c>
    </row>
    <row r="477" spans="1:2">
      <c r="A477" s="93" t="s">
        <v>1359</v>
      </c>
      <c r="B477" t="b">
        <v>1</v>
      </c>
    </row>
    <row r="478" spans="1:2">
      <c r="A478" s="93" t="s">
        <v>1360</v>
      </c>
      <c r="B478" t="b">
        <v>1</v>
      </c>
    </row>
    <row r="479" spans="1:2">
      <c r="A479" s="93" t="s">
        <v>1361</v>
      </c>
      <c r="B479" t="b">
        <v>1</v>
      </c>
    </row>
    <row r="480" spans="1:2">
      <c r="A480" s="93" t="s">
        <v>1362</v>
      </c>
      <c r="B480" t="b">
        <v>1</v>
      </c>
    </row>
    <row r="481" spans="1:2">
      <c r="A481" s="93" t="s">
        <v>1363</v>
      </c>
      <c r="B481" t="b">
        <v>1</v>
      </c>
    </row>
    <row r="482" spans="1:2">
      <c r="A482" s="93" t="s">
        <v>1364</v>
      </c>
      <c r="B482" t="b">
        <v>1</v>
      </c>
    </row>
    <row r="483" spans="1:2">
      <c r="A483" s="93" t="s">
        <v>1365</v>
      </c>
      <c r="B483" t="b">
        <v>1</v>
      </c>
    </row>
    <row r="484" spans="1:2">
      <c r="A484" s="93" t="s">
        <v>1366</v>
      </c>
      <c r="B484" t="b">
        <v>1</v>
      </c>
    </row>
    <row r="485" spans="1:2">
      <c r="A485" s="93" t="s">
        <v>1367</v>
      </c>
      <c r="B485" t="b">
        <v>1</v>
      </c>
    </row>
    <row r="486" spans="1:2">
      <c r="A486" s="93" t="s">
        <v>1368</v>
      </c>
      <c r="B486" t="b">
        <v>1</v>
      </c>
    </row>
    <row r="487" spans="1:2">
      <c r="A487" s="93" t="s">
        <v>1369</v>
      </c>
      <c r="B487" t="b">
        <v>1</v>
      </c>
    </row>
    <row r="488" spans="1:2">
      <c r="A488" s="93" t="s">
        <v>1370</v>
      </c>
      <c r="B488" t="b">
        <v>1</v>
      </c>
    </row>
    <row r="489" spans="1:2">
      <c r="A489" s="93" t="s">
        <v>1371</v>
      </c>
      <c r="B489" t="b">
        <v>1</v>
      </c>
    </row>
    <row r="490" spans="1:2">
      <c r="A490" s="93" t="s">
        <v>1372</v>
      </c>
      <c r="B490" t="b">
        <v>1</v>
      </c>
    </row>
    <row r="491" spans="1:2">
      <c r="A491" s="93" t="s">
        <v>1373</v>
      </c>
      <c r="B491" t="b">
        <v>1</v>
      </c>
    </row>
    <row r="492" spans="1:2">
      <c r="A492" s="93" t="s">
        <v>1374</v>
      </c>
      <c r="B492" t="b">
        <v>1</v>
      </c>
    </row>
    <row r="493" spans="1:2">
      <c r="A493" s="93" t="s">
        <v>1375</v>
      </c>
      <c r="B493" t="b">
        <v>1</v>
      </c>
    </row>
    <row r="494" spans="1:2">
      <c r="A494" s="93" t="s">
        <v>1376</v>
      </c>
      <c r="B494" t="b">
        <v>1</v>
      </c>
    </row>
    <row r="495" spans="1:2">
      <c r="A495" s="93" t="s">
        <v>1377</v>
      </c>
      <c r="B495" t="b">
        <v>1</v>
      </c>
    </row>
    <row r="496" spans="1:2">
      <c r="A496" s="93" t="s">
        <v>1378</v>
      </c>
      <c r="B496" t="b">
        <v>1</v>
      </c>
    </row>
    <row r="497" spans="1:2">
      <c r="A497" s="93" t="s">
        <v>1379</v>
      </c>
      <c r="B497" t="b">
        <v>1</v>
      </c>
    </row>
    <row r="498" spans="1:2">
      <c r="A498" s="93" t="s">
        <v>1380</v>
      </c>
      <c r="B498" t="b">
        <v>1</v>
      </c>
    </row>
    <row r="499" spans="1:2">
      <c r="A499" s="93" t="s">
        <v>1381</v>
      </c>
      <c r="B499" t="b">
        <v>1</v>
      </c>
    </row>
    <row r="500" spans="1:2">
      <c r="A500" s="93" t="s">
        <v>1382</v>
      </c>
      <c r="B500" t="b">
        <v>1</v>
      </c>
    </row>
    <row r="501" spans="1:2">
      <c r="A501" s="93" t="s">
        <v>1383</v>
      </c>
      <c r="B501" t="b">
        <v>1</v>
      </c>
    </row>
    <row r="502" spans="1:2">
      <c r="A502" s="93" t="s">
        <v>1384</v>
      </c>
      <c r="B502" t="b">
        <v>1</v>
      </c>
    </row>
    <row r="503" spans="1:2">
      <c r="A503" s="93" t="s">
        <v>1385</v>
      </c>
      <c r="B503" t="b">
        <v>1</v>
      </c>
    </row>
    <row r="504" spans="1:2">
      <c r="A504" s="93" t="s">
        <v>1386</v>
      </c>
      <c r="B504" t="b">
        <v>1</v>
      </c>
    </row>
    <row r="505" spans="1:2">
      <c r="A505" s="93" t="s">
        <v>1387</v>
      </c>
      <c r="B505" t="b">
        <v>1</v>
      </c>
    </row>
    <row r="506" spans="1:2">
      <c r="A506" s="93" t="s">
        <v>1388</v>
      </c>
      <c r="B506" t="b">
        <v>1</v>
      </c>
    </row>
    <row r="507" spans="1:2">
      <c r="A507" s="93" t="s">
        <v>1389</v>
      </c>
      <c r="B507" t="b">
        <v>1</v>
      </c>
    </row>
    <row r="508" spans="1:2">
      <c r="A508" s="93" t="s">
        <v>1390</v>
      </c>
      <c r="B508" t="b">
        <v>1</v>
      </c>
    </row>
    <row r="509" spans="1:2">
      <c r="A509" s="93" t="s">
        <v>1391</v>
      </c>
      <c r="B509" t="b">
        <v>1</v>
      </c>
    </row>
    <row r="510" spans="1:2">
      <c r="A510" s="93" t="s">
        <v>1392</v>
      </c>
      <c r="B510" t="b">
        <v>1</v>
      </c>
    </row>
    <row r="511" spans="1:2">
      <c r="A511" s="93" t="s">
        <v>1393</v>
      </c>
      <c r="B511" t="b">
        <v>1</v>
      </c>
    </row>
    <row r="512" spans="1:2">
      <c r="A512" s="93" t="s">
        <v>1394</v>
      </c>
      <c r="B512" t="b">
        <v>1</v>
      </c>
    </row>
    <row r="513" spans="1:2">
      <c r="A513" s="93" t="s">
        <v>1395</v>
      </c>
      <c r="B513" t="b">
        <v>1</v>
      </c>
    </row>
    <row r="514" spans="1:2">
      <c r="A514" s="93" t="s">
        <v>1396</v>
      </c>
      <c r="B514" t="b">
        <v>1</v>
      </c>
    </row>
    <row r="515" spans="1:2">
      <c r="A515" s="93" t="s">
        <v>1397</v>
      </c>
      <c r="B515" t="b">
        <v>1</v>
      </c>
    </row>
    <row r="516" spans="1:2">
      <c r="A516" s="93" t="s">
        <v>1398</v>
      </c>
      <c r="B516" t="b">
        <v>1</v>
      </c>
    </row>
    <row r="517" spans="1:2">
      <c r="A517" s="93" t="s">
        <v>1399</v>
      </c>
      <c r="B517" t="b">
        <v>1</v>
      </c>
    </row>
    <row r="518" spans="1:2">
      <c r="A518" s="93" t="s">
        <v>1400</v>
      </c>
      <c r="B518" t="b">
        <v>1</v>
      </c>
    </row>
    <row r="519" spans="1:2">
      <c r="A519" s="93" t="s">
        <v>1401</v>
      </c>
      <c r="B519" t="b">
        <v>1</v>
      </c>
    </row>
    <row r="520" spans="1:2">
      <c r="A520" s="93" t="s">
        <v>1402</v>
      </c>
      <c r="B520" t="b">
        <v>1</v>
      </c>
    </row>
    <row r="521" spans="1:2">
      <c r="A521" s="93" t="s">
        <v>1403</v>
      </c>
      <c r="B521" t="b">
        <v>1</v>
      </c>
    </row>
    <row r="522" spans="1:2">
      <c r="A522" s="93" t="s">
        <v>1404</v>
      </c>
      <c r="B522" t="b">
        <v>1</v>
      </c>
    </row>
    <row r="523" spans="1:2">
      <c r="A523" s="93" t="s">
        <v>1405</v>
      </c>
      <c r="B523" t="b">
        <v>1</v>
      </c>
    </row>
    <row r="524" spans="1:2">
      <c r="A524" s="93" t="s">
        <v>1406</v>
      </c>
      <c r="B524" t="b">
        <v>1</v>
      </c>
    </row>
    <row r="525" spans="1:2">
      <c r="A525" s="93" t="s">
        <v>1407</v>
      </c>
      <c r="B525" t="b">
        <v>1</v>
      </c>
    </row>
    <row r="526" spans="1:2">
      <c r="A526" s="93" t="s">
        <v>1408</v>
      </c>
      <c r="B526" t="b">
        <v>1</v>
      </c>
    </row>
    <row r="527" spans="1:2">
      <c r="A527" s="93" t="s">
        <v>1409</v>
      </c>
      <c r="B527" t="b">
        <v>1</v>
      </c>
    </row>
    <row r="528" spans="1:2">
      <c r="A528" s="93" t="s">
        <v>1410</v>
      </c>
      <c r="B528" t="b">
        <v>1</v>
      </c>
    </row>
    <row r="529" spans="1:2">
      <c r="A529" s="93" t="s">
        <v>1411</v>
      </c>
      <c r="B529" t="b">
        <v>1</v>
      </c>
    </row>
    <row r="530" spans="1:2">
      <c r="A530" s="93" t="s">
        <v>1412</v>
      </c>
      <c r="B530" t="b">
        <v>1</v>
      </c>
    </row>
    <row r="531" spans="1:2">
      <c r="A531" s="93" t="s">
        <v>1413</v>
      </c>
      <c r="B531" t="b">
        <v>1</v>
      </c>
    </row>
    <row r="532" spans="1:2">
      <c r="A532" s="93" t="s">
        <v>1414</v>
      </c>
      <c r="B532" t="b">
        <v>1</v>
      </c>
    </row>
    <row r="533" spans="1:2">
      <c r="A533" s="93" t="s">
        <v>1415</v>
      </c>
      <c r="B533" t="b">
        <v>1</v>
      </c>
    </row>
    <row r="534" spans="1:2">
      <c r="A534" s="93" t="s">
        <v>1416</v>
      </c>
      <c r="B534" t="b">
        <v>1</v>
      </c>
    </row>
    <row r="535" spans="1:2">
      <c r="A535" s="93" t="s">
        <v>1417</v>
      </c>
      <c r="B535" t="b">
        <v>1</v>
      </c>
    </row>
    <row r="536" spans="1:2">
      <c r="A536" s="93" t="s">
        <v>1418</v>
      </c>
      <c r="B536" t="b">
        <v>1</v>
      </c>
    </row>
    <row r="537" spans="1:2">
      <c r="A537" s="93" t="s">
        <v>1419</v>
      </c>
      <c r="B537" t="b">
        <v>1</v>
      </c>
    </row>
    <row r="538" spans="1:2">
      <c r="A538" s="93" t="s">
        <v>1420</v>
      </c>
      <c r="B538" t="b">
        <v>1</v>
      </c>
    </row>
    <row r="539" spans="1:2">
      <c r="A539" s="93" t="s">
        <v>1421</v>
      </c>
      <c r="B539" t="b">
        <v>1</v>
      </c>
    </row>
    <row r="540" spans="1:2">
      <c r="A540" s="93" t="s">
        <v>1422</v>
      </c>
      <c r="B540" t="b">
        <v>1</v>
      </c>
    </row>
    <row r="541" spans="1:2">
      <c r="A541" s="93" t="s">
        <v>1423</v>
      </c>
      <c r="B541" t="b">
        <v>1</v>
      </c>
    </row>
    <row r="542" spans="1:2">
      <c r="A542" s="93" t="s">
        <v>1424</v>
      </c>
      <c r="B542" t="b">
        <v>1</v>
      </c>
    </row>
    <row r="543" spans="1:2">
      <c r="A543" s="93" t="s">
        <v>1425</v>
      </c>
      <c r="B543" t="b">
        <v>1</v>
      </c>
    </row>
    <row r="544" spans="1:2">
      <c r="A544" s="93" t="s">
        <v>1426</v>
      </c>
      <c r="B544" t="b">
        <v>1</v>
      </c>
    </row>
    <row r="545" spans="1:2">
      <c r="A545" s="93" t="s">
        <v>1427</v>
      </c>
      <c r="B545" t="b">
        <v>1</v>
      </c>
    </row>
    <row r="546" spans="1:2">
      <c r="A546" s="93" t="s">
        <v>1428</v>
      </c>
      <c r="B546" t="b">
        <v>1</v>
      </c>
    </row>
    <row r="547" spans="1:2">
      <c r="A547" s="93" t="s">
        <v>1429</v>
      </c>
      <c r="B547" t="b">
        <v>1</v>
      </c>
    </row>
    <row r="548" spans="1:2">
      <c r="A548" s="93" t="s">
        <v>1430</v>
      </c>
      <c r="B548" t="b">
        <v>1</v>
      </c>
    </row>
    <row r="549" spans="1:2">
      <c r="A549" s="93" t="s">
        <v>1431</v>
      </c>
      <c r="B549" t="b">
        <v>1</v>
      </c>
    </row>
    <row r="550" spans="1:2">
      <c r="A550" s="93" t="s">
        <v>1432</v>
      </c>
      <c r="B550" t="b">
        <v>1</v>
      </c>
    </row>
    <row r="551" spans="1:2">
      <c r="A551" s="93" t="s">
        <v>1433</v>
      </c>
      <c r="B551" t="b">
        <v>1</v>
      </c>
    </row>
    <row r="552" spans="1:2">
      <c r="A552" s="93" t="s">
        <v>1434</v>
      </c>
      <c r="B552" t="b">
        <v>1</v>
      </c>
    </row>
    <row r="553" spans="1:2">
      <c r="A553" s="93" t="s">
        <v>1435</v>
      </c>
      <c r="B553" t="b">
        <v>1</v>
      </c>
    </row>
    <row r="554" spans="1:2">
      <c r="A554" s="93" t="s">
        <v>1436</v>
      </c>
      <c r="B554" t="b">
        <v>1</v>
      </c>
    </row>
    <row r="555" spans="1:2">
      <c r="A555" s="93" t="s">
        <v>1437</v>
      </c>
      <c r="B555" t="b">
        <v>1</v>
      </c>
    </row>
    <row r="556" spans="1:2">
      <c r="A556" s="93" t="s">
        <v>1438</v>
      </c>
      <c r="B556" t="b">
        <v>1</v>
      </c>
    </row>
    <row r="557" spans="1:2">
      <c r="A557" s="93" t="s">
        <v>1439</v>
      </c>
      <c r="B557" t="b">
        <v>1</v>
      </c>
    </row>
    <row r="558" spans="1:2">
      <c r="A558" s="93" t="s">
        <v>1440</v>
      </c>
      <c r="B558" t="b">
        <v>1</v>
      </c>
    </row>
    <row r="559" spans="1:2">
      <c r="A559" s="93" t="s">
        <v>1441</v>
      </c>
      <c r="B559" t="b">
        <v>1</v>
      </c>
    </row>
    <row r="560" spans="1:2">
      <c r="A560" s="93" t="s">
        <v>1442</v>
      </c>
      <c r="B560" t="b">
        <v>1</v>
      </c>
    </row>
    <row r="561" spans="1:2">
      <c r="A561" s="93" t="s">
        <v>1443</v>
      </c>
      <c r="B561" t="b">
        <v>1</v>
      </c>
    </row>
    <row r="562" spans="1:2">
      <c r="A562" s="93" t="s">
        <v>1444</v>
      </c>
      <c r="B562" t="b">
        <v>1</v>
      </c>
    </row>
    <row r="563" spans="1:2">
      <c r="A563" s="93" t="s">
        <v>1445</v>
      </c>
      <c r="B563" t="b">
        <v>1</v>
      </c>
    </row>
    <row r="564" spans="1:2">
      <c r="A564" s="93" t="s">
        <v>1446</v>
      </c>
      <c r="B564" t="b">
        <v>1</v>
      </c>
    </row>
    <row r="565" spans="1:2">
      <c r="A565" s="93" t="s">
        <v>1447</v>
      </c>
      <c r="B565" t="b">
        <v>1</v>
      </c>
    </row>
    <row r="566" spans="1:2">
      <c r="A566" s="93" t="s">
        <v>1448</v>
      </c>
      <c r="B566" t="b">
        <v>1</v>
      </c>
    </row>
    <row r="567" spans="1:2">
      <c r="A567" s="93" t="s">
        <v>1449</v>
      </c>
      <c r="B567" t="b">
        <v>1</v>
      </c>
    </row>
    <row r="568" spans="1:2">
      <c r="A568" s="93" t="s">
        <v>1450</v>
      </c>
      <c r="B568" t="b">
        <v>1</v>
      </c>
    </row>
    <row r="569" spans="1:2">
      <c r="A569" s="93" t="s">
        <v>1451</v>
      </c>
      <c r="B569" t="b">
        <v>1</v>
      </c>
    </row>
    <row r="570" spans="1:2">
      <c r="A570" s="93" t="s">
        <v>1452</v>
      </c>
      <c r="B570" t="b">
        <v>1</v>
      </c>
    </row>
    <row r="571" spans="1:2">
      <c r="A571" s="93" t="s">
        <v>1453</v>
      </c>
      <c r="B571" t="b">
        <v>1</v>
      </c>
    </row>
    <row r="572" spans="1:2">
      <c r="A572" s="93" t="s">
        <v>1454</v>
      </c>
      <c r="B572" t="b">
        <v>1</v>
      </c>
    </row>
    <row r="573" spans="1:2">
      <c r="A573" s="93" t="s">
        <v>1455</v>
      </c>
      <c r="B573" t="b">
        <v>1</v>
      </c>
    </row>
    <row r="574" spans="1:2">
      <c r="A574" s="93" t="s">
        <v>1456</v>
      </c>
      <c r="B574" t="b">
        <v>1</v>
      </c>
    </row>
    <row r="575" spans="1:2">
      <c r="A575" s="93" t="s">
        <v>1457</v>
      </c>
      <c r="B575" t="b">
        <v>1</v>
      </c>
    </row>
    <row r="576" spans="1:2">
      <c r="A576" s="93" t="s">
        <v>1458</v>
      </c>
      <c r="B576" t="b">
        <v>1</v>
      </c>
    </row>
    <row r="577" spans="1:2">
      <c r="A577" s="93" t="s">
        <v>1459</v>
      </c>
      <c r="B577" t="b">
        <v>1</v>
      </c>
    </row>
    <row r="578" spans="1:2">
      <c r="A578" s="93" t="s">
        <v>1460</v>
      </c>
      <c r="B578" t="b">
        <v>1</v>
      </c>
    </row>
    <row r="579" spans="1:2">
      <c r="A579" s="93" t="s">
        <v>1461</v>
      </c>
      <c r="B579" t="b">
        <v>1</v>
      </c>
    </row>
    <row r="580" spans="1:2">
      <c r="A580" s="93" t="s">
        <v>1462</v>
      </c>
      <c r="B580" t="b">
        <v>1</v>
      </c>
    </row>
    <row r="581" spans="1:2">
      <c r="A581" s="93" t="s">
        <v>1463</v>
      </c>
      <c r="B581" t="b">
        <v>1</v>
      </c>
    </row>
    <row r="582" spans="1:2">
      <c r="A582" s="93" t="s">
        <v>1464</v>
      </c>
      <c r="B582" t="b">
        <v>1</v>
      </c>
    </row>
    <row r="583" spans="1:2">
      <c r="A583" s="93" t="s">
        <v>1465</v>
      </c>
      <c r="B583" t="b">
        <v>1</v>
      </c>
    </row>
    <row r="584" spans="1:2">
      <c r="A584" s="93" t="s">
        <v>1466</v>
      </c>
      <c r="B584" t="b">
        <v>1</v>
      </c>
    </row>
    <row r="585" spans="1:2">
      <c r="A585" s="93" t="s">
        <v>1467</v>
      </c>
      <c r="B585" t="b">
        <v>1</v>
      </c>
    </row>
    <row r="586" spans="1:2">
      <c r="A586" s="93" t="s">
        <v>1468</v>
      </c>
      <c r="B586" t="b">
        <v>1</v>
      </c>
    </row>
    <row r="587" spans="1:2">
      <c r="A587" s="93" t="s">
        <v>1469</v>
      </c>
      <c r="B587" t="b">
        <v>1</v>
      </c>
    </row>
    <row r="588" spans="1:2">
      <c r="A588" s="93" t="s">
        <v>1470</v>
      </c>
      <c r="B588" t="b">
        <v>1</v>
      </c>
    </row>
    <row r="589" spans="1:2">
      <c r="A589" s="93" t="s">
        <v>1471</v>
      </c>
      <c r="B589" t="b">
        <v>1</v>
      </c>
    </row>
    <row r="590" spans="1:2">
      <c r="A590" s="93" t="s">
        <v>1472</v>
      </c>
      <c r="B590" t="b">
        <v>1</v>
      </c>
    </row>
    <row r="591" spans="1:2">
      <c r="A591" s="93" t="s">
        <v>1473</v>
      </c>
      <c r="B591" t="b">
        <v>1</v>
      </c>
    </row>
    <row r="592" spans="1:2">
      <c r="A592" s="93" t="s">
        <v>1474</v>
      </c>
      <c r="B592" t="b">
        <v>1</v>
      </c>
    </row>
    <row r="593" spans="1:2">
      <c r="A593" s="93" t="s">
        <v>1475</v>
      </c>
      <c r="B593" t="b">
        <v>1</v>
      </c>
    </row>
    <row r="594" spans="1:2">
      <c r="A594" s="93" t="s">
        <v>1476</v>
      </c>
      <c r="B594" t="b">
        <v>1</v>
      </c>
    </row>
    <row r="595" spans="1:2">
      <c r="A595" s="93" t="s">
        <v>1477</v>
      </c>
      <c r="B595" t="b">
        <v>1</v>
      </c>
    </row>
    <row r="596" spans="1:2">
      <c r="A596" s="93" t="s">
        <v>1478</v>
      </c>
      <c r="B596" t="b">
        <v>1</v>
      </c>
    </row>
    <row r="597" spans="1:2">
      <c r="A597" s="93" t="s">
        <v>1479</v>
      </c>
      <c r="B597" t="b">
        <v>1</v>
      </c>
    </row>
    <row r="598" spans="1:2">
      <c r="A598" s="93" t="s">
        <v>1480</v>
      </c>
      <c r="B598" t="b">
        <v>1</v>
      </c>
    </row>
    <row r="599" spans="1:2">
      <c r="A599" s="93" t="s">
        <v>1481</v>
      </c>
      <c r="B599" t="b">
        <v>1</v>
      </c>
    </row>
    <row r="600" spans="1:2">
      <c r="A600" s="93" t="s">
        <v>1482</v>
      </c>
      <c r="B600" t="b">
        <v>1</v>
      </c>
    </row>
    <row r="601" spans="1:2">
      <c r="A601" s="93" t="s">
        <v>1483</v>
      </c>
      <c r="B601" t="b">
        <v>1</v>
      </c>
    </row>
    <row r="602" spans="1:2">
      <c r="A602" s="93" t="s">
        <v>1484</v>
      </c>
      <c r="B602" t="b">
        <v>1</v>
      </c>
    </row>
    <row r="603" spans="1:2">
      <c r="A603" s="93" t="s">
        <v>1485</v>
      </c>
      <c r="B603" t="b">
        <v>1</v>
      </c>
    </row>
    <row r="604" spans="1:2">
      <c r="A604" s="93" t="s">
        <v>1486</v>
      </c>
      <c r="B604" t="b">
        <v>1</v>
      </c>
    </row>
    <row r="605" spans="1:2">
      <c r="A605" s="93" t="s">
        <v>1487</v>
      </c>
      <c r="B605" t="b">
        <v>1</v>
      </c>
    </row>
    <row r="606" spans="1:2">
      <c r="A606" s="93" t="s">
        <v>1488</v>
      </c>
      <c r="B606" t="b">
        <v>1</v>
      </c>
    </row>
    <row r="607" spans="1:2">
      <c r="A607" s="93" t="s">
        <v>1489</v>
      </c>
      <c r="B607" t="b">
        <v>1</v>
      </c>
    </row>
    <row r="608" spans="1:2">
      <c r="A608" s="93" t="s">
        <v>1490</v>
      </c>
      <c r="B608" t="b">
        <v>1</v>
      </c>
    </row>
    <row r="609" spans="1:2">
      <c r="A609" s="93" t="s">
        <v>1491</v>
      </c>
      <c r="B609" t="b">
        <v>1</v>
      </c>
    </row>
    <row r="610" spans="1:2">
      <c r="A610" s="93" t="s">
        <v>1492</v>
      </c>
      <c r="B610" t="b">
        <v>1</v>
      </c>
    </row>
    <row r="611" spans="1:2">
      <c r="A611" s="93" t="s">
        <v>1493</v>
      </c>
      <c r="B611" t="b">
        <v>1</v>
      </c>
    </row>
    <row r="612" spans="1:2">
      <c r="A612" s="93" t="s">
        <v>1494</v>
      </c>
      <c r="B612" t="b">
        <v>1</v>
      </c>
    </row>
    <row r="613" spans="1:2">
      <c r="A613" s="93" t="s">
        <v>1495</v>
      </c>
      <c r="B613" t="b">
        <v>1</v>
      </c>
    </row>
    <row r="614" spans="1:2">
      <c r="A614" s="93" t="s">
        <v>1496</v>
      </c>
      <c r="B614" t="b">
        <v>1</v>
      </c>
    </row>
    <row r="615" spans="1:2">
      <c r="A615" s="93" t="s">
        <v>1497</v>
      </c>
      <c r="B615" t="b">
        <v>1</v>
      </c>
    </row>
    <row r="616" spans="1:2">
      <c r="A616" s="93" t="s">
        <v>1498</v>
      </c>
      <c r="B616" t="b">
        <v>1</v>
      </c>
    </row>
    <row r="617" spans="1:2">
      <c r="A617" s="93" t="s">
        <v>1499</v>
      </c>
      <c r="B617" t="b">
        <v>1</v>
      </c>
    </row>
    <row r="618" spans="1:2">
      <c r="A618" s="93" t="s">
        <v>1500</v>
      </c>
      <c r="B618" t="b">
        <v>1</v>
      </c>
    </row>
    <row r="619" spans="1:2">
      <c r="A619" s="93" t="s">
        <v>1501</v>
      </c>
      <c r="B619" t="b">
        <v>1</v>
      </c>
    </row>
    <row r="620" spans="1:2">
      <c r="A620" s="93" t="s">
        <v>1502</v>
      </c>
      <c r="B620" t="b">
        <v>1</v>
      </c>
    </row>
    <row r="621" spans="1:2">
      <c r="A621" s="93" t="s">
        <v>1503</v>
      </c>
      <c r="B621" t="b">
        <v>1</v>
      </c>
    </row>
    <row r="622" spans="1:2">
      <c r="A622" s="93" t="s">
        <v>1504</v>
      </c>
      <c r="B622" t="b">
        <v>1</v>
      </c>
    </row>
    <row r="623" spans="1:2">
      <c r="A623" s="93" t="s">
        <v>1505</v>
      </c>
      <c r="B623" t="b">
        <v>1</v>
      </c>
    </row>
    <row r="624" spans="1:2">
      <c r="A624" s="93" t="s">
        <v>1506</v>
      </c>
      <c r="B624" t="b">
        <v>1</v>
      </c>
    </row>
    <row r="625" spans="1:2">
      <c r="A625" s="93" t="s">
        <v>1507</v>
      </c>
      <c r="B625" t="b">
        <v>1</v>
      </c>
    </row>
    <row r="626" spans="1:2">
      <c r="A626" s="93" t="s">
        <v>1508</v>
      </c>
      <c r="B626" t="b">
        <v>1</v>
      </c>
    </row>
    <row r="627" spans="1:2">
      <c r="A627" s="93" t="s">
        <v>1509</v>
      </c>
      <c r="B627" t="b">
        <v>1</v>
      </c>
    </row>
    <row r="628" spans="1:2">
      <c r="A628" s="93" t="s">
        <v>1510</v>
      </c>
      <c r="B628" t="b">
        <v>1</v>
      </c>
    </row>
    <row r="629" spans="1:2">
      <c r="A629" s="93" t="s">
        <v>1511</v>
      </c>
      <c r="B629" t="b">
        <v>1</v>
      </c>
    </row>
    <row r="630" spans="1:2">
      <c r="A630" s="93" t="s">
        <v>1512</v>
      </c>
      <c r="B630" t="b">
        <v>1</v>
      </c>
    </row>
    <row r="631" spans="1:2">
      <c r="A631" s="93" t="s">
        <v>1513</v>
      </c>
      <c r="B631" t="b">
        <v>1</v>
      </c>
    </row>
    <row r="632" spans="1:2">
      <c r="A632" s="93" t="s">
        <v>1514</v>
      </c>
      <c r="B632" t="b">
        <v>1</v>
      </c>
    </row>
    <row r="633" spans="1:2">
      <c r="A633" s="93" t="s">
        <v>1515</v>
      </c>
      <c r="B633" t="b">
        <v>1</v>
      </c>
    </row>
    <row r="634" spans="1:2">
      <c r="A634" s="93" t="s">
        <v>1516</v>
      </c>
      <c r="B634" t="b">
        <v>1</v>
      </c>
    </row>
    <row r="635" spans="1:2">
      <c r="A635" s="93" t="s">
        <v>1517</v>
      </c>
      <c r="B635" t="b">
        <v>1</v>
      </c>
    </row>
    <row r="636" spans="1:2">
      <c r="A636" s="93" t="s">
        <v>1518</v>
      </c>
      <c r="B636" t="b">
        <v>1</v>
      </c>
    </row>
    <row r="637" spans="1:2">
      <c r="A637" s="93" t="s">
        <v>1519</v>
      </c>
      <c r="B637" t="b">
        <v>1</v>
      </c>
    </row>
    <row r="638" spans="1:2">
      <c r="A638" s="93" t="s">
        <v>1520</v>
      </c>
      <c r="B638" t="b">
        <v>1</v>
      </c>
    </row>
    <row r="639" spans="1:2">
      <c r="A639" s="93" t="s">
        <v>1521</v>
      </c>
      <c r="B639" t="b">
        <v>1</v>
      </c>
    </row>
    <row r="640" spans="1:2">
      <c r="A640" s="93" t="s">
        <v>1522</v>
      </c>
      <c r="B640" t="b">
        <v>1</v>
      </c>
    </row>
    <row r="641" spans="1:2">
      <c r="A641" s="93" t="s">
        <v>1523</v>
      </c>
      <c r="B641" t="b">
        <v>1</v>
      </c>
    </row>
    <row r="642" spans="1:2">
      <c r="A642" s="93" t="s">
        <v>1524</v>
      </c>
      <c r="B642" t="b">
        <v>1</v>
      </c>
    </row>
    <row r="643" spans="1:2">
      <c r="A643" s="93" t="s">
        <v>1525</v>
      </c>
      <c r="B643" t="b">
        <v>1</v>
      </c>
    </row>
    <row r="644" spans="1:2">
      <c r="A644" s="93" t="s">
        <v>1526</v>
      </c>
      <c r="B644" t="b">
        <v>1</v>
      </c>
    </row>
    <row r="645" spans="1:2">
      <c r="A645" s="93" t="s">
        <v>1527</v>
      </c>
      <c r="B645" t="b">
        <v>1</v>
      </c>
    </row>
    <row r="646" spans="1:2">
      <c r="A646" s="93" t="s">
        <v>1528</v>
      </c>
      <c r="B646" t="b">
        <v>1</v>
      </c>
    </row>
    <row r="647" spans="1:2">
      <c r="A647" s="93" t="s">
        <v>1529</v>
      </c>
      <c r="B647" t="b">
        <v>1</v>
      </c>
    </row>
    <row r="648" spans="1:2">
      <c r="A648" s="93" t="s">
        <v>1530</v>
      </c>
      <c r="B648" t="b">
        <v>1</v>
      </c>
    </row>
    <row r="649" spans="1:2">
      <c r="A649" s="93" t="s">
        <v>1531</v>
      </c>
      <c r="B649" t="b">
        <v>1</v>
      </c>
    </row>
    <row r="650" spans="1:2">
      <c r="A650" s="93" t="s">
        <v>1532</v>
      </c>
      <c r="B650" t="b">
        <v>1</v>
      </c>
    </row>
    <row r="651" spans="1:2">
      <c r="A651" s="93" t="s">
        <v>1533</v>
      </c>
      <c r="B651" t="b">
        <v>1</v>
      </c>
    </row>
    <row r="652" spans="1:2">
      <c r="A652" s="93" t="s">
        <v>1534</v>
      </c>
      <c r="B652" t="b">
        <v>1</v>
      </c>
    </row>
    <row r="653" spans="1:2">
      <c r="A653" s="93" t="s">
        <v>1535</v>
      </c>
      <c r="B653" t="b">
        <v>1</v>
      </c>
    </row>
    <row r="654" spans="1:2">
      <c r="A654" s="93" t="s">
        <v>1536</v>
      </c>
      <c r="B654" t="b">
        <v>1</v>
      </c>
    </row>
    <row r="655" spans="1:2">
      <c r="A655" s="93" t="s">
        <v>1537</v>
      </c>
      <c r="B655" t="b">
        <v>1</v>
      </c>
    </row>
    <row r="656" spans="1:2">
      <c r="A656" s="93" t="s">
        <v>1538</v>
      </c>
      <c r="B656" t="b">
        <v>1</v>
      </c>
    </row>
    <row r="657" spans="1:2">
      <c r="A657" s="93" t="s">
        <v>1539</v>
      </c>
      <c r="B657" t="b">
        <v>1</v>
      </c>
    </row>
    <row r="658" spans="1:2">
      <c r="A658" s="93" t="s">
        <v>1540</v>
      </c>
      <c r="B658" t="b">
        <v>1</v>
      </c>
    </row>
    <row r="659" spans="1:2">
      <c r="A659" s="93" t="s">
        <v>1541</v>
      </c>
      <c r="B659" t="b">
        <v>1</v>
      </c>
    </row>
    <row r="660" spans="1:2">
      <c r="A660" s="93" t="s">
        <v>1542</v>
      </c>
      <c r="B660" t="b">
        <v>1</v>
      </c>
    </row>
    <row r="661" spans="1:2">
      <c r="A661" s="93" t="s">
        <v>1543</v>
      </c>
      <c r="B661" t="b">
        <v>1</v>
      </c>
    </row>
    <row r="662" spans="1:2">
      <c r="A662" s="93" t="s">
        <v>1544</v>
      </c>
      <c r="B662" t="b">
        <v>1</v>
      </c>
    </row>
    <row r="663" spans="1:2">
      <c r="A663" s="93" t="s">
        <v>1545</v>
      </c>
      <c r="B663" t="b">
        <v>1</v>
      </c>
    </row>
    <row r="664" spans="1:2">
      <c r="A664" s="93" t="s">
        <v>1546</v>
      </c>
      <c r="B664" t="b">
        <v>1</v>
      </c>
    </row>
    <row r="665" spans="1:2">
      <c r="A665" s="93" t="s">
        <v>1547</v>
      </c>
      <c r="B665" t="b">
        <v>1</v>
      </c>
    </row>
    <row r="666" spans="1:2">
      <c r="A666" s="93" t="s">
        <v>1548</v>
      </c>
      <c r="B666" t="b">
        <v>1</v>
      </c>
    </row>
    <row r="667" spans="1:2">
      <c r="A667" s="93" t="s">
        <v>1549</v>
      </c>
      <c r="B667" t="b">
        <v>1</v>
      </c>
    </row>
    <row r="668" spans="1:2">
      <c r="A668" s="93" t="s">
        <v>1550</v>
      </c>
      <c r="B668" t="b">
        <v>1</v>
      </c>
    </row>
    <row r="669" spans="1:2">
      <c r="A669" s="93" t="s">
        <v>1551</v>
      </c>
      <c r="B669" t="b">
        <v>1</v>
      </c>
    </row>
    <row r="670" spans="1:2">
      <c r="A670" s="93" t="s">
        <v>1552</v>
      </c>
      <c r="B670" t="b">
        <v>1</v>
      </c>
    </row>
    <row r="671" spans="1:2">
      <c r="A671" s="93" t="s">
        <v>1553</v>
      </c>
      <c r="B671" t="b">
        <v>1</v>
      </c>
    </row>
    <row r="672" spans="1:2">
      <c r="A672" s="93" t="s">
        <v>1554</v>
      </c>
      <c r="B672" t="b">
        <v>1</v>
      </c>
    </row>
    <row r="673" spans="1:2">
      <c r="A673" s="93" t="s">
        <v>1555</v>
      </c>
      <c r="B673" t="b">
        <v>1</v>
      </c>
    </row>
    <row r="674" spans="1:2">
      <c r="A674" s="93" t="s">
        <v>1556</v>
      </c>
      <c r="B674" t="b">
        <v>1</v>
      </c>
    </row>
    <row r="675" spans="1:2">
      <c r="A675" s="93" t="s">
        <v>1557</v>
      </c>
      <c r="B675" t="b">
        <v>1</v>
      </c>
    </row>
    <row r="676" spans="1:2">
      <c r="A676" s="93" t="s">
        <v>1558</v>
      </c>
      <c r="B676" t="b">
        <v>1</v>
      </c>
    </row>
    <row r="677" spans="1:2">
      <c r="A677" s="93" t="s">
        <v>1559</v>
      </c>
      <c r="B677" t="b">
        <v>1</v>
      </c>
    </row>
    <row r="678" spans="1:2">
      <c r="A678" s="93" t="s">
        <v>1560</v>
      </c>
      <c r="B678" t="b">
        <v>1</v>
      </c>
    </row>
    <row r="679" spans="1:2">
      <c r="A679" s="93" t="s">
        <v>1561</v>
      </c>
      <c r="B679" t="b">
        <v>1</v>
      </c>
    </row>
    <row r="680" spans="1:2">
      <c r="A680" s="93" t="s">
        <v>1562</v>
      </c>
      <c r="B680" t="b">
        <v>1</v>
      </c>
    </row>
    <row r="681" spans="1:2">
      <c r="A681" s="93" t="s">
        <v>1563</v>
      </c>
      <c r="B681" t="b">
        <v>1</v>
      </c>
    </row>
    <row r="682" spans="1:2">
      <c r="A682" s="93" t="s">
        <v>1564</v>
      </c>
      <c r="B682" t="b">
        <v>1</v>
      </c>
    </row>
    <row r="683" spans="1:2">
      <c r="A683" s="93" t="s">
        <v>1565</v>
      </c>
      <c r="B683" t="b">
        <v>1</v>
      </c>
    </row>
    <row r="684" spans="1:2">
      <c r="A684" s="93" t="s">
        <v>1566</v>
      </c>
      <c r="B684" t="b">
        <v>1</v>
      </c>
    </row>
    <row r="685" spans="1:2">
      <c r="A685" s="93" t="s">
        <v>1567</v>
      </c>
      <c r="B685" t="b">
        <v>1</v>
      </c>
    </row>
    <row r="686" spans="1:2">
      <c r="A686" s="93" t="s">
        <v>1568</v>
      </c>
      <c r="B686" t="b">
        <v>1</v>
      </c>
    </row>
    <row r="687" spans="1:2">
      <c r="A687" s="93" t="s">
        <v>1569</v>
      </c>
      <c r="B687" t="b">
        <v>1</v>
      </c>
    </row>
    <row r="688" spans="1:2">
      <c r="A688" s="93" t="s">
        <v>1570</v>
      </c>
      <c r="B688" t="b">
        <v>1</v>
      </c>
    </row>
    <row r="689" spans="1:2">
      <c r="A689" s="93" t="s">
        <v>1571</v>
      </c>
      <c r="B689" t="b">
        <v>1</v>
      </c>
    </row>
    <row r="690" spans="1:2">
      <c r="A690" s="93" t="s">
        <v>1572</v>
      </c>
      <c r="B690" t="b">
        <v>1</v>
      </c>
    </row>
    <row r="691" spans="1:2">
      <c r="A691" s="93" t="s">
        <v>1573</v>
      </c>
      <c r="B691" t="b">
        <v>1</v>
      </c>
    </row>
    <row r="692" spans="1:2">
      <c r="A692" s="93" t="s">
        <v>1574</v>
      </c>
      <c r="B692" t="b">
        <v>1</v>
      </c>
    </row>
    <row r="693" spans="1:2">
      <c r="A693" s="93" t="s">
        <v>1575</v>
      </c>
      <c r="B693" t="b">
        <v>1</v>
      </c>
    </row>
    <row r="694" spans="1:2">
      <c r="A694" s="93" t="s">
        <v>1576</v>
      </c>
      <c r="B694" t="b">
        <v>1</v>
      </c>
    </row>
    <row r="695" spans="1:2">
      <c r="A695" s="93" t="s">
        <v>1577</v>
      </c>
      <c r="B695" t="b">
        <v>1</v>
      </c>
    </row>
    <row r="696" spans="1:2">
      <c r="A696" s="93" t="s">
        <v>1578</v>
      </c>
      <c r="B696" t="b">
        <v>1</v>
      </c>
    </row>
    <row r="697" spans="1:2">
      <c r="A697" s="93" t="s">
        <v>1579</v>
      </c>
      <c r="B697" t="b">
        <v>1</v>
      </c>
    </row>
    <row r="698" spans="1:2">
      <c r="A698" s="93" t="s">
        <v>1580</v>
      </c>
      <c r="B698" t="b">
        <v>1</v>
      </c>
    </row>
    <row r="699" spans="1:2">
      <c r="A699" s="93" t="s">
        <v>1581</v>
      </c>
      <c r="B699" t="b">
        <v>1</v>
      </c>
    </row>
    <row r="700" spans="1:2">
      <c r="A700" s="93" t="s">
        <v>1582</v>
      </c>
      <c r="B700" t="b">
        <v>1</v>
      </c>
    </row>
    <row r="701" spans="1:2">
      <c r="A701" s="93" t="s">
        <v>1583</v>
      </c>
      <c r="B701" t="b">
        <v>1</v>
      </c>
    </row>
    <row r="702" spans="1:2">
      <c r="A702" s="93" t="s">
        <v>1584</v>
      </c>
      <c r="B702" t="b">
        <v>1</v>
      </c>
    </row>
    <row r="703" spans="1:2">
      <c r="A703" s="93" t="s">
        <v>1585</v>
      </c>
      <c r="B703" t="b">
        <v>1</v>
      </c>
    </row>
    <row r="704" spans="1:2">
      <c r="A704" s="93" t="s">
        <v>1586</v>
      </c>
      <c r="B704" t="b">
        <v>1</v>
      </c>
    </row>
    <row r="705" spans="1:2">
      <c r="A705" s="93" t="s">
        <v>1587</v>
      </c>
      <c r="B705" t="b">
        <v>1</v>
      </c>
    </row>
    <row r="706" spans="1:2">
      <c r="A706" s="93" t="s">
        <v>1588</v>
      </c>
      <c r="B706" t="b">
        <v>1</v>
      </c>
    </row>
    <row r="707" spans="1:2">
      <c r="A707" s="93" t="s">
        <v>1589</v>
      </c>
      <c r="B707" t="b">
        <v>1</v>
      </c>
    </row>
    <row r="708" spans="1:2">
      <c r="A708" s="93" t="s">
        <v>1590</v>
      </c>
      <c r="B708" t="b">
        <v>1</v>
      </c>
    </row>
    <row r="709" spans="1:2">
      <c r="A709" s="93" t="s">
        <v>1591</v>
      </c>
      <c r="B709" t="b">
        <v>1</v>
      </c>
    </row>
    <row r="710" spans="1:2">
      <c r="A710" s="93" t="s">
        <v>1592</v>
      </c>
      <c r="B710" t="b">
        <v>1</v>
      </c>
    </row>
    <row r="711" spans="1:2">
      <c r="A711" s="93" t="s">
        <v>1593</v>
      </c>
      <c r="B711" t="b">
        <v>1</v>
      </c>
    </row>
    <row r="712" spans="1:2">
      <c r="A712" s="93" t="s">
        <v>1594</v>
      </c>
      <c r="B712" t="b">
        <v>1</v>
      </c>
    </row>
    <row r="713" spans="1:2">
      <c r="A713" s="93" t="s">
        <v>1595</v>
      </c>
      <c r="B713" t="b">
        <v>1</v>
      </c>
    </row>
    <row r="714" spans="1:2">
      <c r="A714" s="93" t="s">
        <v>1596</v>
      </c>
      <c r="B714" t="b">
        <v>1</v>
      </c>
    </row>
    <row r="715" spans="1:2">
      <c r="A715" s="93" t="s">
        <v>1597</v>
      </c>
      <c r="B715" t="b">
        <v>1</v>
      </c>
    </row>
    <row r="716" spans="1:2">
      <c r="A716" s="93" t="s">
        <v>1598</v>
      </c>
      <c r="B716" t="b">
        <v>1</v>
      </c>
    </row>
    <row r="717" spans="1:2">
      <c r="A717" s="93" t="s">
        <v>1599</v>
      </c>
      <c r="B717" t="b">
        <v>1</v>
      </c>
    </row>
    <row r="718" spans="1:2">
      <c r="A718" s="93" t="s">
        <v>1600</v>
      </c>
      <c r="B718" t="b">
        <v>1</v>
      </c>
    </row>
    <row r="719" spans="1:2">
      <c r="A719" s="93" t="s">
        <v>1601</v>
      </c>
      <c r="B719" t="b">
        <v>1</v>
      </c>
    </row>
    <row r="720" spans="1:2">
      <c r="A720" s="93" t="s">
        <v>1602</v>
      </c>
      <c r="B720" t="b">
        <v>1</v>
      </c>
    </row>
    <row r="721" spans="1:2">
      <c r="A721" s="93" t="s">
        <v>1603</v>
      </c>
      <c r="B721" t="b">
        <v>1</v>
      </c>
    </row>
    <row r="722" spans="1:2">
      <c r="A722" s="93" t="s">
        <v>1604</v>
      </c>
      <c r="B722" t="b">
        <v>1</v>
      </c>
    </row>
    <row r="723" spans="1:2">
      <c r="A723" s="93" t="s">
        <v>1605</v>
      </c>
      <c r="B723" t="b">
        <v>1</v>
      </c>
    </row>
    <row r="724" spans="1:2">
      <c r="A724" s="93" t="s">
        <v>1606</v>
      </c>
      <c r="B724" t="b">
        <v>1</v>
      </c>
    </row>
    <row r="725" spans="1:2">
      <c r="A725" s="93" t="s">
        <v>1607</v>
      </c>
      <c r="B725" t="b">
        <v>1</v>
      </c>
    </row>
    <row r="726" spans="1:2">
      <c r="A726" s="93" t="s">
        <v>1608</v>
      </c>
      <c r="B726" t="b">
        <v>1</v>
      </c>
    </row>
    <row r="727" spans="1:2">
      <c r="A727" s="93" t="s">
        <v>1609</v>
      </c>
      <c r="B727" t="b">
        <v>1</v>
      </c>
    </row>
    <row r="728" spans="1:2">
      <c r="A728" s="93" t="s">
        <v>1610</v>
      </c>
      <c r="B728" t="b">
        <v>1</v>
      </c>
    </row>
    <row r="729" spans="1:2">
      <c r="A729" s="93" t="s">
        <v>1611</v>
      </c>
      <c r="B729" t="b">
        <v>1</v>
      </c>
    </row>
    <row r="730" spans="1:2">
      <c r="A730" s="93" t="s">
        <v>1612</v>
      </c>
      <c r="B730" t="b">
        <v>1</v>
      </c>
    </row>
    <row r="731" spans="1:2">
      <c r="A731" s="93" t="s">
        <v>1613</v>
      </c>
      <c r="B731" t="b">
        <v>1</v>
      </c>
    </row>
    <row r="732" spans="1:2">
      <c r="A732" s="93" t="s">
        <v>1614</v>
      </c>
      <c r="B732" t="b">
        <v>1</v>
      </c>
    </row>
    <row r="733" spans="1:2">
      <c r="A733" s="93" t="s">
        <v>1615</v>
      </c>
      <c r="B733" t="b">
        <v>1</v>
      </c>
    </row>
    <row r="734" spans="1:2">
      <c r="A734" s="93" t="s">
        <v>1616</v>
      </c>
      <c r="B734" t="b">
        <v>1</v>
      </c>
    </row>
    <row r="735" spans="1:2">
      <c r="A735" s="93" t="s">
        <v>1617</v>
      </c>
      <c r="B735" t="b">
        <v>1</v>
      </c>
    </row>
    <row r="736" spans="1:2">
      <c r="A736" s="93" t="s">
        <v>1618</v>
      </c>
      <c r="B736" t="b">
        <v>1</v>
      </c>
    </row>
    <row r="737" spans="1:2">
      <c r="A737" s="93" t="s">
        <v>1619</v>
      </c>
      <c r="B737" t="b">
        <v>1</v>
      </c>
    </row>
    <row r="738" spans="1:2">
      <c r="A738" s="93" t="s">
        <v>1620</v>
      </c>
      <c r="B738" t="b">
        <v>1</v>
      </c>
    </row>
    <row r="739" spans="1:2">
      <c r="A739" s="93" t="s">
        <v>1621</v>
      </c>
      <c r="B739" t="b">
        <v>1</v>
      </c>
    </row>
    <row r="740" spans="1:2">
      <c r="A740" s="93" t="s">
        <v>1622</v>
      </c>
      <c r="B740" t="b">
        <v>1</v>
      </c>
    </row>
    <row r="741" spans="1:2">
      <c r="A741" s="93" t="s">
        <v>1623</v>
      </c>
      <c r="B741" t="b">
        <v>1</v>
      </c>
    </row>
    <row r="742" spans="1:2">
      <c r="A742" s="93" t="s">
        <v>1624</v>
      </c>
      <c r="B742" t="b">
        <v>1</v>
      </c>
    </row>
    <row r="743" spans="1:2">
      <c r="A743" s="93" t="s">
        <v>1625</v>
      </c>
      <c r="B743" t="b">
        <v>1</v>
      </c>
    </row>
    <row r="744" spans="1:2">
      <c r="A744" s="93" t="s">
        <v>1626</v>
      </c>
      <c r="B744" t="b">
        <v>1</v>
      </c>
    </row>
    <row r="745" spans="1:2">
      <c r="A745" s="93" t="s">
        <v>1627</v>
      </c>
      <c r="B745" t="b">
        <v>1</v>
      </c>
    </row>
    <row r="746" spans="1:2">
      <c r="A746" s="93" t="s">
        <v>1628</v>
      </c>
      <c r="B746" t="b">
        <v>1</v>
      </c>
    </row>
    <row r="747" spans="1:2">
      <c r="A747" s="93" t="s">
        <v>1629</v>
      </c>
      <c r="B747" t="b">
        <v>1</v>
      </c>
    </row>
    <row r="748" spans="1:2">
      <c r="A748" s="93" t="s">
        <v>1630</v>
      </c>
      <c r="B748" t="b">
        <v>1</v>
      </c>
    </row>
    <row r="749" spans="1:2">
      <c r="A749" s="93" t="s">
        <v>1631</v>
      </c>
      <c r="B749" t="b">
        <v>1</v>
      </c>
    </row>
    <row r="750" spans="1:2">
      <c r="A750" s="93" t="s">
        <v>1632</v>
      </c>
      <c r="B750" t="b">
        <v>1</v>
      </c>
    </row>
    <row r="751" spans="1:2">
      <c r="A751" s="93" t="s">
        <v>1633</v>
      </c>
      <c r="B751" t="b">
        <v>1</v>
      </c>
    </row>
    <row r="752" spans="1:2">
      <c r="A752" s="93" t="s">
        <v>1634</v>
      </c>
      <c r="B752" t="b">
        <v>1</v>
      </c>
    </row>
    <row r="753" spans="1:2">
      <c r="A753" s="93" t="s">
        <v>1635</v>
      </c>
      <c r="B753" t="b">
        <v>1</v>
      </c>
    </row>
    <row r="754" spans="1:2">
      <c r="A754" s="93" t="s">
        <v>1636</v>
      </c>
      <c r="B754" t="b">
        <v>1</v>
      </c>
    </row>
    <row r="755" spans="1:2">
      <c r="A755" s="93" t="s">
        <v>1637</v>
      </c>
      <c r="B755" t="b">
        <v>1</v>
      </c>
    </row>
    <row r="756" spans="1:2">
      <c r="A756" s="93" t="s">
        <v>1638</v>
      </c>
      <c r="B756" t="b">
        <v>1</v>
      </c>
    </row>
    <row r="757" spans="1:2">
      <c r="A757" s="93" t="s">
        <v>1639</v>
      </c>
      <c r="B757" t="b">
        <v>1</v>
      </c>
    </row>
    <row r="758" spans="1:2">
      <c r="A758" s="93" t="s">
        <v>1640</v>
      </c>
      <c r="B758" t="b">
        <v>1</v>
      </c>
    </row>
    <row r="759" spans="1:2">
      <c r="A759" s="93" t="s">
        <v>1641</v>
      </c>
      <c r="B759" t="b">
        <v>1</v>
      </c>
    </row>
    <row r="760" spans="1:2">
      <c r="A760" s="93" t="s">
        <v>1642</v>
      </c>
      <c r="B760" t="b">
        <v>1</v>
      </c>
    </row>
    <row r="761" spans="1:2">
      <c r="A761" s="93" t="s">
        <v>1643</v>
      </c>
      <c r="B761" t="b">
        <v>1</v>
      </c>
    </row>
    <row r="762" spans="1:2">
      <c r="A762" s="93" t="s">
        <v>1644</v>
      </c>
      <c r="B762" t="b">
        <v>1</v>
      </c>
    </row>
    <row r="763" spans="1:2">
      <c r="A763" s="93" t="s">
        <v>1645</v>
      </c>
      <c r="B763" t="b">
        <v>1</v>
      </c>
    </row>
    <row r="764" spans="1:2">
      <c r="A764" s="93" t="s">
        <v>1646</v>
      </c>
      <c r="B764" t="b">
        <v>1</v>
      </c>
    </row>
    <row r="765" spans="1:2">
      <c r="A765" s="93" t="s">
        <v>1647</v>
      </c>
      <c r="B765" t="b">
        <v>1</v>
      </c>
    </row>
    <row r="766" spans="1:2">
      <c r="A766" s="93" t="s">
        <v>1648</v>
      </c>
      <c r="B766" t="b">
        <v>1</v>
      </c>
    </row>
    <row r="767" spans="1:2">
      <c r="A767" s="93" t="s">
        <v>1649</v>
      </c>
      <c r="B767" t="b">
        <v>1</v>
      </c>
    </row>
    <row r="768" spans="1:2">
      <c r="A768" s="93" t="s">
        <v>1650</v>
      </c>
      <c r="B768" t="b">
        <v>1</v>
      </c>
    </row>
    <row r="769" spans="1:2">
      <c r="A769" s="93" t="s">
        <v>1651</v>
      </c>
      <c r="B769" t="b">
        <v>1</v>
      </c>
    </row>
    <row r="770" spans="1:2">
      <c r="A770" s="93" t="s">
        <v>1652</v>
      </c>
      <c r="B770" t="b">
        <v>1</v>
      </c>
    </row>
    <row r="771" spans="1:2">
      <c r="A771" s="93" t="s">
        <v>1653</v>
      </c>
      <c r="B771" t="b">
        <v>1</v>
      </c>
    </row>
    <row r="772" spans="1:2">
      <c r="A772" s="93" t="s">
        <v>1654</v>
      </c>
      <c r="B772" t="b">
        <v>1</v>
      </c>
    </row>
    <row r="773" spans="1:2">
      <c r="A773" s="93" t="s">
        <v>1655</v>
      </c>
      <c r="B773" t="b">
        <v>1</v>
      </c>
    </row>
    <row r="774" spans="1:2">
      <c r="A774" s="93" t="s">
        <v>1656</v>
      </c>
      <c r="B774" t="b">
        <v>1</v>
      </c>
    </row>
    <row r="775" spans="1:2">
      <c r="A775" s="93" t="s">
        <v>1657</v>
      </c>
      <c r="B775" t="b">
        <v>1</v>
      </c>
    </row>
    <row r="776" spans="1:2">
      <c r="A776" s="93" t="s">
        <v>1658</v>
      </c>
      <c r="B776" t="b">
        <v>1</v>
      </c>
    </row>
    <row r="777" spans="1:2">
      <c r="A777" s="93" t="s">
        <v>1659</v>
      </c>
      <c r="B777" t="b">
        <v>1</v>
      </c>
    </row>
    <row r="778" spans="1:2">
      <c r="A778" s="93" t="s">
        <v>1660</v>
      </c>
      <c r="B778" t="b">
        <v>1</v>
      </c>
    </row>
    <row r="779" spans="1:2">
      <c r="A779" s="93" t="s">
        <v>1661</v>
      </c>
      <c r="B779" t="b">
        <v>1</v>
      </c>
    </row>
    <row r="780" spans="1:2">
      <c r="A780" s="93" t="s">
        <v>1662</v>
      </c>
      <c r="B780" t="b">
        <v>1</v>
      </c>
    </row>
    <row r="781" spans="1:2">
      <c r="A781" s="93" t="s">
        <v>1663</v>
      </c>
      <c r="B781" t="b">
        <v>1</v>
      </c>
    </row>
    <row r="782" spans="1:2">
      <c r="A782" s="93" t="s">
        <v>1664</v>
      </c>
      <c r="B782" t="b">
        <v>1</v>
      </c>
    </row>
    <row r="783" spans="1:2">
      <c r="A783" s="93" t="s">
        <v>1665</v>
      </c>
      <c r="B783" t="b">
        <v>1</v>
      </c>
    </row>
    <row r="784" spans="1:2">
      <c r="A784" s="93" t="s">
        <v>1666</v>
      </c>
      <c r="B784" t="b">
        <v>1</v>
      </c>
    </row>
    <row r="785" spans="1:2">
      <c r="A785" s="93" t="s">
        <v>1667</v>
      </c>
      <c r="B785" t="b">
        <v>1</v>
      </c>
    </row>
    <row r="786" spans="1:2">
      <c r="A786" s="93" t="s">
        <v>1668</v>
      </c>
      <c r="B786" t="b">
        <v>1</v>
      </c>
    </row>
    <row r="787" spans="1:2">
      <c r="A787" s="93" t="s">
        <v>1669</v>
      </c>
      <c r="B787" t="b">
        <v>1</v>
      </c>
    </row>
    <row r="788" spans="1:2">
      <c r="A788" s="93" t="s">
        <v>381</v>
      </c>
      <c r="B788" t="b">
        <v>1</v>
      </c>
    </row>
    <row r="789" spans="1:2">
      <c r="A789" s="93" t="s">
        <v>382</v>
      </c>
      <c r="B789" t="b">
        <v>1</v>
      </c>
    </row>
    <row r="790" spans="1:2">
      <c r="A790" s="93" t="s">
        <v>383</v>
      </c>
      <c r="B790" t="b">
        <v>1</v>
      </c>
    </row>
    <row r="791" spans="1:2">
      <c r="A791" s="93" t="s">
        <v>384</v>
      </c>
      <c r="B791" t="b">
        <v>1</v>
      </c>
    </row>
    <row r="792" spans="1:2">
      <c r="A792" s="93" t="s">
        <v>385</v>
      </c>
      <c r="B792" t="b">
        <v>1</v>
      </c>
    </row>
    <row r="793" spans="1:2">
      <c r="A793" s="93" t="s">
        <v>386</v>
      </c>
      <c r="B793" t="b">
        <v>1</v>
      </c>
    </row>
    <row r="794" spans="1:2">
      <c r="A794" s="93" t="s">
        <v>387</v>
      </c>
      <c r="B794" t="b">
        <v>1</v>
      </c>
    </row>
    <row r="795" spans="1:2">
      <c r="A795" s="93" t="s">
        <v>388</v>
      </c>
      <c r="B795" t="b">
        <v>1</v>
      </c>
    </row>
    <row r="796" spans="1:2">
      <c r="A796" s="93" t="s">
        <v>389</v>
      </c>
      <c r="B796" t="b">
        <v>1</v>
      </c>
    </row>
    <row r="797" spans="1:2">
      <c r="A797" s="93" t="s">
        <v>390</v>
      </c>
      <c r="B797" t="b">
        <v>1</v>
      </c>
    </row>
    <row r="798" spans="1:2">
      <c r="A798" s="93" t="s">
        <v>391</v>
      </c>
      <c r="B798" t="b">
        <v>1</v>
      </c>
    </row>
    <row r="799" spans="1:2">
      <c r="A799" s="93" t="s">
        <v>392</v>
      </c>
      <c r="B799" t="b">
        <v>1</v>
      </c>
    </row>
    <row r="800" spans="1:2">
      <c r="A800" s="93" t="s">
        <v>393</v>
      </c>
      <c r="B800" t="b">
        <v>1</v>
      </c>
    </row>
    <row r="801" spans="1:2">
      <c r="A801" s="93" t="s">
        <v>394</v>
      </c>
      <c r="B801" t="b">
        <v>1</v>
      </c>
    </row>
    <row r="802" spans="1:2">
      <c r="A802" s="93" t="s">
        <v>395</v>
      </c>
      <c r="B802" t="b">
        <v>1</v>
      </c>
    </row>
    <row r="803" spans="1:2">
      <c r="A803" s="93" t="s">
        <v>396</v>
      </c>
      <c r="B803" t="b">
        <v>1</v>
      </c>
    </row>
    <row r="804" spans="1:2">
      <c r="A804" s="93" t="s">
        <v>397</v>
      </c>
      <c r="B804" t="b">
        <v>1</v>
      </c>
    </row>
    <row r="805" spans="1:2">
      <c r="A805" s="93" t="s">
        <v>398</v>
      </c>
      <c r="B805" t="b">
        <v>1</v>
      </c>
    </row>
    <row r="806" spans="1:2">
      <c r="A806" s="93" t="s">
        <v>399</v>
      </c>
      <c r="B806" t="b">
        <v>1</v>
      </c>
    </row>
    <row r="807" spans="1:2">
      <c r="A807" s="93" t="s">
        <v>400</v>
      </c>
      <c r="B807" t="b">
        <v>1</v>
      </c>
    </row>
    <row r="808" spans="1:2">
      <c r="A808" s="93" t="s">
        <v>401</v>
      </c>
      <c r="B808" t="b">
        <v>1</v>
      </c>
    </row>
    <row r="809" spans="1:2">
      <c r="A809" s="93" t="s">
        <v>402</v>
      </c>
      <c r="B809" t="b">
        <v>1</v>
      </c>
    </row>
    <row r="810" spans="1:2">
      <c r="A810" s="93" t="s">
        <v>403</v>
      </c>
      <c r="B810" t="b">
        <v>1</v>
      </c>
    </row>
    <row r="811" spans="1:2">
      <c r="A811" s="93" t="s">
        <v>404</v>
      </c>
      <c r="B811" t="b">
        <v>1</v>
      </c>
    </row>
    <row r="812" spans="1:2">
      <c r="A812" s="93" t="s">
        <v>405</v>
      </c>
      <c r="B812" t="b">
        <v>1</v>
      </c>
    </row>
    <row r="813" spans="1:2">
      <c r="A813" s="93" t="s">
        <v>406</v>
      </c>
      <c r="B813" t="b">
        <v>1</v>
      </c>
    </row>
    <row r="814" spans="1:2">
      <c r="A814" s="93" t="s">
        <v>407</v>
      </c>
      <c r="B814" t="b">
        <v>1</v>
      </c>
    </row>
    <row r="815" spans="1:2">
      <c r="A815" s="93" t="s">
        <v>408</v>
      </c>
      <c r="B815" t="b">
        <v>1</v>
      </c>
    </row>
    <row r="816" spans="1:2">
      <c r="A816" s="93" t="s">
        <v>409</v>
      </c>
      <c r="B816" t="b">
        <v>1</v>
      </c>
    </row>
    <row r="817" spans="1:2">
      <c r="A817" s="93" t="s">
        <v>410</v>
      </c>
      <c r="B817" t="b">
        <v>1</v>
      </c>
    </row>
    <row r="818" spans="1:2">
      <c r="A818" s="93" t="s">
        <v>411</v>
      </c>
      <c r="B818" t="b">
        <v>1</v>
      </c>
    </row>
    <row r="819" spans="1:2">
      <c r="A819" s="93" t="s">
        <v>412</v>
      </c>
      <c r="B819" t="b">
        <v>1</v>
      </c>
    </row>
    <row r="820" spans="1:2">
      <c r="A820" s="93" t="s">
        <v>413</v>
      </c>
      <c r="B820" t="b">
        <v>1</v>
      </c>
    </row>
    <row r="821" spans="1:2">
      <c r="A821" s="93" t="s">
        <v>414</v>
      </c>
      <c r="B821" t="b">
        <v>1</v>
      </c>
    </row>
    <row r="822" spans="1:2">
      <c r="A822" s="93" t="s">
        <v>415</v>
      </c>
      <c r="B822" t="b">
        <v>1</v>
      </c>
    </row>
    <row r="823" spans="1:2">
      <c r="A823" s="93" t="s">
        <v>416</v>
      </c>
      <c r="B823" t="b">
        <v>1</v>
      </c>
    </row>
    <row r="824" spans="1:2">
      <c r="A824" s="93" t="s">
        <v>417</v>
      </c>
      <c r="B824" t="b">
        <v>1</v>
      </c>
    </row>
    <row r="825" spans="1:2">
      <c r="A825" s="93" t="s">
        <v>418</v>
      </c>
      <c r="B825" t="b">
        <v>1</v>
      </c>
    </row>
    <row r="826" spans="1:2">
      <c r="A826" s="93" t="s">
        <v>419</v>
      </c>
      <c r="B826" t="b">
        <v>1</v>
      </c>
    </row>
    <row r="827" spans="1:2">
      <c r="A827" s="93" t="s">
        <v>420</v>
      </c>
      <c r="B827" t="b">
        <v>1</v>
      </c>
    </row>
    <row r="828" spans="1:2">
      <c r="A828" s="93" t="s">
        <v>421</v>
      </c>
      <c r="B828" t="b">
        <v>1</v>
      </c>
    </row>
    <row r="829" spans="1:2">
      <c r="A829" s="93" t="s">
        <v>422</v>
      </c>
      <c r="B829" t="b">
        <v>1</v>
      </c>
    </row>
    <row r="830" spans="1:2">
      <c r="A830" s="93" t="s">
        <v>423</v>
      </c>
      <c r="B830" t="b">
        <v>1</v>
      </c>
    </row>
    <row r="831" spans="1:2">
      <c r="A831" s="93" t="s">
        <v>424</v>
      </c>
      <c r="B831" t="b">
        <v>1</v>
      </c>
    </row>
    <row r="832" spans="1:2">
      <c r="A832" s="93" t="s">
        <v>425</v>
      </c>
      <c r="B832" t="b">
        <v>1</v>
      </c>
    </row>
    <row r="833" spans="1:2">
      <c r="A833" s="93" t="s">
        <v>426</v>
      </c>
      <c r="B833" t="b">
        <v>1</v>
      </c>
    </row>
    <row r="834" spans="1:2">
      <c r="A834" s="93" t="s">
        <v>427</v>
      </c>
      <c r="B834" t="b">
        <v>1</v>
      </c>
    </row>
    <row r="835" spans="1:2">
      <c r="A835" s="93" t="s">
        <v>428</v>
      </c>
      <c r="B835" t="b">
        <v>1</v>
      </c>
    </row>
    <row r="836" spans="1:2">
      <c r="A836" s="93" t="s">
        <v>429</v>
      </c>
      <c r="B836" t="b">
        <v>1</v>
      </c>
    </row>
    <row r="837" spans="1:2">
      <c r="A837" s="93" t="s">
        <v>430</v>
      </c>
      <c r="B837" t="b">
        <v>1</v>
      </c>
    </row>
    <row r="838" spans="1:2">
      <c r="A838" s="93" t="s">
        <v>431</v>
      </c>
      <c r="B838" t="b">
        <v>1</v>
      </c>
    </row>
    <row r="839" spans="1:2">
      <c r="A839" s="93" t="s">
        <v>432</v>
      </c>
      <c r="B839" t="b">
        <v>1</v>
      </c>
    </row>
    <row r="840" spans="1:2">
      <c r="A840" s="93" t="s">
        <v>433</v>
      </c>
      <c r="B840" t="b">
        <v>1</v>
      </c>
    </row>
    <row r="841" spans="1:2">
      <c r="A841" s="93" t="s">
        <v>434</v>
      </c>
      <c r="B841" t="b">
        <v>1</v>
      </c>
    </row>
    <row r="842" spans="1:2">
      <c r="A842" s="93" t="s">
        <v>435</v>
      </c>
      <c r="B842" t="b">
        <v>1</v>
      </c>
    </row>
    <row r="843" spans="1:2">
      <c r="A843" s="93" t="s">
        <v>436</v>
      </c>
      <c r="B843" t="b">
        <v>1</v>
      </c>
    </row>
    <row r="844" spans="1:2">
      <c r="A844" s="93" t="s">
        <v>437</v>
      </c>
      <c r="B844" t="b">
        <v>1</v>
      </c>
    </row>
    <row r="845" spans="1:2">
      <c r="A845" s="93" t="s">
        <v>438</v>
      </c>
      <c r="B845" t="b">
        <v>1</v>
      </c>
    </row>
    <row r="846" spans="1:2">
      <c r="A846" s="93" t="s">
        <v>439</v>
      </c>
      <c r="B846" t="b">
        <v>1</v>
      </c>
    </row>
    <row r="847" spans="1:2">
      <c r="A847" s="93" t="s">
        <v>440</v>
      </c>
      <c r="B847" t="b">
        <v>1</v>
      </c>
    </row>
    <row r="848" spans="1:2">
      <c r="A848" s="93" t="s">
        <v>441</v>
      </c>
      <c r="B848" t="b">
        <v>1</v>
      </c>
    </row>
    <row r="849" spans="1:2">
      <c r="A849" s="93" t="s">
        <v>442</v>
      </c>
      <c r="B849" t="b">
        <v>1</v>
      </c>
    </row>
    <row r="850" spans="1:2">
      <c r="A850" s="93" t="s">
        <v>443</v>
      </c>
      <c r="B850" t="b">
        <v>1</v>
      </c>
    </row>
    <row r="851" spans="1:2">
      <c r="A851" s="93" t="s">
        <v>444</v>
      </c>
      <c r="B851" t="b">
        <v>1</v>
      </c>
    </row>
    <row r="852" spans="1:2">
      <c r="A852" s="93" t="s">
        <v>445</v>
      </c>
      <c r="B852" t="b">
        <v>1</v>
      </c>
    </row>
    <row r="853" spans="1:2">
      <c r="A853" s="93" t="s">
        <v>446</v>
      </c>
      <c r="B853" t="b">
        <v>1</v>
      </c>
    </row>
    <row r="854" spans="1:2">
      <c r="A854" s="93" t="s">
        <v>447</v>
      </c>
      <c r="B854" t="b">
        <v>1</v>
      </c>
    </row>
    <row r="855" spans="1:2">
      <c r="A855" s="93" t="s">
        <v>448</v>
      </c>
      <c r="B855" t="b">
        <v>1</v>
      </c>
    </row>
    <row r="856" spans="1:2">
      <c r="A856" s="93" t="s">
        <v>449</v>
      </c>
      <c r="B856" t="b">
        <v>1</v>
      </c>
    </row>
    <row r="857" spans="1:2">
      <c r="A857" s="93" t="s">
        <v>450</v>
      </c>
      <c r="B857" t="b">
        <v>1</v>
      </c>
    </row>
    <row r="858" spans="1:2">
      <c r="A858" s="93" t="s">
        <v>451</v>
      </c>
      <c r="B858" t="b">
        <v>1</v>
      </c>
    </row>
    <row r="859" spans="1:2">
      <c r="A859" s="93" t="s">
        <v>452</v>
      </c>
      <c r="B859" t="b">
        <v>1</v>
      </c>
    </row>
    <row r="860" spans="1:2">
      <c r="A860" s="93" t="s">
        <v>453</v>
      </c>
      <c r="B860" t="b">
        <v>1</v>
      </c>
    </row>
    <row r="861" spans="1:2">
      <c r="A861" s="93" t="s">
        <v>454</v>
      </c>
      <c r="B861" t="b">
        <v>1</v>
      </c>
    </row>
    <row r="862" spans="1:2">
      <c r="A862" s="93" t="s">
        <v>455</v>
      </c>
      <c r="B862" t="b">
        <v>1</v>
      </c>
    </row>
    <row r="863" spans="1:2">
      <c r="A863" s="93" t="s">
        <v>456</v>
      </c>
      <c r="B863" t="b">
        <v>1</v>
      </c>
    </row>
    <row r="864" spans="1:2">
      <c r="A864" s="93" t="s">
        <v>457</v>
      </c>
      <c r="B864" t="b">
        <v>1</v>
      </c>
    </row>
    <row r="865" spans="1:2">
      <c r="A865" s="93" t="s">
        <v>458</v>
      </c>
      <c r="B865" t="b">
        <v>1</v>
      </c>
    </row>
    <row r="866" spans="1:2">
      <c r="A866" s="93" t="s">
        <v>459</v>
      </c>
      <c r="B866" t="b">
        <v>1</v>
      </c>
    </row>
    <row r="867" spans="1:2">
      <c r="A867" s="93" t="s">
        <v>460</v>
      </c>
      <c r="B867" t="b">
        <v>1</v>
      </c>
    </row>
    <row r="868" spans="1:2">
      <c r="A868" s="93" t="s">
        <v>461</v>
      </c>
      <c r="B868" t="b">
        <v>1</v>
      </c>
    </row>
    <row r="869" spans="1:2">
      <c r="A869" s="93" t="s">
        <v>462</v>
      </c>
      <c r="B869" t="b">
        <v>1</v>
      </c>
    </row>
    <row r="870" spans="1:2">
      <c r="A870" s="93" t="s">
        <v>463</v>
      </c>
      <c r="B870" t="b">
        <v>1</v>
      </c>
    </row>
    <row r="871" spans="1:2">
      <c r="A871" s="93" t="s">
        <v>464</v>
      </c>
      <c r="B871" t="b">
        <v>1</v>
      </c>
    </row>
    <row r="872" spans="1:2">
      <c r="A872" s="93" t="s">
        <v>465</v>
      </c>
      <c r="B872" t="b">
        <v>1</v>
      </c>
    </row>
    <row r="873" spans="1:2">
      <c r="A873" s="93" t="s">
        <v>466</v>
      </c>
      <c r="B873" t="b">
        <v>1</v>
      </c>
    </row>
    <row r="874" spans="1:2">
      <c r="A874" s="93" t="s">
        <v>467</v>
      </c>
      <c r="B874" t="b">
        <v>1</v>
      </c>
    </row>
    <row r="875" spans="1:2">
      <c r="A875" s="93" t="s">
        <v>468</v>
      </c>
      <c r="B875" t="b">
        <v>1</v>
      </c>
    </row>
    <row r="876" spans="1:2">
      <c r="A876" s="93" t="s">
        <v>469</v>
      </c>
      <c r="B876" t="b">
        <v>1</v>
      </c>
    </row>
    <row r="877" spans="1:2">
      <c r="A877" s="93" t="s">
        <v>470</v>
      </c>
      <c r="B877" t="b">
        <v>1</v>
      </c>
    </row>
    <row r="878" spans="1:2">
      <c r="A878" s="93" t="s">
        <v>471</v>
      </c>
      <c r="B878" t="b">
        <v>1</v>
      </c>
    </row>
    <row r="879" spans="1:2">
      <c r="A879" s="93" t="s">
        <v>472</v>
      </c>
      <c r="B879" t="b">
        <v>1</v>
      </c>
    </row>
    <row r="880" spans="1:2">
      <c r="A880" s="93" t="s">
        <v>473</v>
      </c>
      <c r="B880" t="b">
        <v>1</v>
      </c>
    </row>
    <row r="881" spans="1:2">
      <c r="A881" s="93" t="s">
        <v>474</v>
      </c>
      <c r="B881" t="b">
        <v>1</v>
      </c>
    </row>
    <row r="882" spans="1:2">
      <c r="A882" s="93" t="s">
        <v>475</v>
      </c>
      <c r="B882" t="b">
        <v>1</v>
      </c>
    </row>
    <row r="883" spans="1:2">
      <c r="A883" s="93" t="s">
        <v>476</v>
      </c>
      <c r="B883" t="b">
        <v>1</v>
      </c>
    </row>
    <row r="884" spans="1:2">
      <c r="A884" s="93" t="s">
        <v>477</v>
      </c>
      <c r="B884" t="b">
        <v>1</v>
      </c>
    </row>
    <row r="885" spans="1:2">
      <c r="A885" s="93" t="s">
        <v>478</v>
      </c>
      <c r="B885" t="b">
        <v>1</v>
      </c>
    </row>
    <row r="886" spans="1:2">
      <c r="A886" s="93" t="s">
        <v>479</v>
      </c>
      <c r="B886" t="b">
        <v>1</v>
      </c>
    </row>
    <row r="887" spans="1:2">
      <c r="A887" s="93" t="s">
        <v>480</v>
      </c>
      <c r="B887" t="b">
        <v>1</v>
      </c>
    </row>
    <row r="888" spans="1:2">
      <c r="A888" s="93" t="s">
        <v>481</v>
      </c>
      <c r="B888" t="b">
        <v>1</v>
      </c>
    </row>
    <row r="889" spans="1:2">
      <c r="A889" s="93" t="s">
        <v>482</v>
      </c>
      <c r="B889" t="b">
        <v>1</v>
      </c>
    </row>
    <row r="890" spans="1:2">
      <c r="A890" s="93" t="s">
        <v>483</v>
      </c>
      <c r="B890" t="b">
        <v>1</v>
      </c>
    </row>
    <row r="891" spans="1:2">
      <c r="A891" s="93" t="s">
        <v>484</v>
      </c>
      <c r="B891" t="b">
        <v>1</v>
      </c>
    </row>
    <row r="892" spans="1:2">
      <c r="A892" s="93" t="s">
        <v>485</v>
      </c>
      <c r="B892" t="b">
        <v>1</v>
      </c>
    </row>
    <row r="893" spans="1:2">
      <c r="A893" s="93" t="s">
        <v>486</v>
      </c>
      <c r="B893" t="b">
        <v>1</v>
      </c>
    </row>
    <row r="894" spans="1:2">
      <c r="A894" s="93" t="s">
        <v>487</v>
      </c>
      <c r="B894" t="b">
        <v>1</v>
      </c>
    </row>
    <row r="895" spans="1:2">
      <c r="A895" s="93" t="s">
        <v>488</v>
      </c>
      <c r="B895" t="b">
        <v>1</v>
      </c>
    </row>
    <row r="896" spans="1:2">
      <c r="A896" s="93" t="s">
        <v>489</v>
      </c>
      <c r="B896" t="b">
        <v>1</v>
      </c>
    </row>
    <row r="897" spans="1:2">
      <c r="A897" s="93" t="s">
        <v>490</v>
      </c>
      <c r="B897" t="b">
        <v>1</v>
      </c>
    </row>
    <row r="898" spans="1:2">
      <c r="A898" s="93" t="s">
        <v>491</v>
      </c>
      <c r="B898" t="b">
        <v>1</v>
      </c>
    </row>
    <row r="899" spans="1:2">
      <c r="A899" s="93" t="s">
        <v>492</v>
      </c>
      <c r="B899" t="b">
        <v>1</v>
      </c>
    </row>
    <row r="900" spans="1:2">
      <c r="A900" s="93" t="s">
        <v>493</v>
      </c>
      <c r="B900" t="b">
        <v>1</v>
      </c>
    </row>
    <row r="901" spans="1:2">
      <c r="A901" s="93" t="s">
        <v>494</v>
      </c>
      <c r="B901" t="b">
        <v>1</v>
      </c>
    </row>
    <row r="902" spans="1:2">
      <c r="A902" s="93" t="s">
        <v>495</v>
      </c>
      <c r="B902" t="b">
        <v>1</v>
      </c>
    </row>
    <row r="903" spans="1:2">
      <c r="A903" s="93" t="s">
        <v>496</v>
      </c>
      <c r="B903" t="b">
        <v>1</v>
      </c>
    </row>
    <row r="904" spans="1:2">
      <c r="A904" s="93" t="s">
        <v>497</v>
      </c>
      <c r="B904" t="b">
        <v>1</v>
      </c>
    </row>
    <row r="905" spans="1:2">
      <c r="A905" s="93" t="s">
        <v>498</v>
      </c>
      <c r="B905" t="b">
        <v>1</v>
      </c>
    </row>
    <row r="906" spans="1:2">
      <c r="A906" s="93" t="s">
        <v>499</v>
      </c>
      <c r="B906" t="b">
        <v>1</v>
      </c>
    </row>
    <row r="907" spans="1:2">
      <c r="A907" s="93" t="s">
        <v>500</v>
      </c>
      <c r="B907" t="b">
        <v>1</v>
      </c>
    </row>
    <row r="908" spans="1:2">
      <c r="A908" s="93" t="s">
        <v>501</v>
      </c>
      <c r="B908" t="b">
        <v>1</v>
      </c>
    </row>
    <row r="909" spans="1:2">
      <c r="A909" s="93" t="s">
        <v>502</v>
      </c>
      <c r="B909" t="b">
        <v>1</v>
      </c>
    </row>
    <row r="910" spans="1:2">
      <c r="A910" s="93" t="s">
        <v>503</v>
      </c>
      <c r="B910" t="b">
        <v>1</v>
      </c>
    </row>
    <row r="911" spans="1:2">
      <c r="A911" s="93" t="s">
        <v>504</v>
      </c>
      <c r="B911" t="b">
        <v>1</v>
      </c>
    </row>
    <row r="912" spans="1:2">
      <c r="A912" s="93" t="s">
        <v>505</v>
      </c>
      <c r="B912" t="b">
        <v>1</v>
      </c>
    </row>
    <row r="913" spans="1:2">
      <c r="A913" s="93" t="s">
        <v>506</v>
      </c>
      <c r="B913" t="b">
        <v>1</v>
      </c>
    </row>
    <row r="914" spans="1:2">
      <c r="A914" s="93" t="s">
        <v>507</v>
      </c>
      <c r="B914" t="b">
        <v>1</v>
      </c>
    </row>
    <row r="915" spans="1:2">
      <c r="A915" s="93" t="s">
        <v>508</v>
      </c>
      <c r="B915" t="b">
        <v>1</v>
      </c>
    </row>
    <row r="916" spans="1:2">
      <c r="A916" s="93" t="s">
        <v>509</v>
      </c>
      <c r="B916" t="b">
        <v>1</v>
      </c>
    </row>
    <row r="917" spans="1:2">
      <c r="A917" s="93" t="s">
        <v>510</v>
      </c>
      <c r="B917" t="b">
        <v>1</v>
      </c>
    </row>
    <row r="918" spans="1:2">
      <c r="A918" s="93" t="s">
        <v>511</v>
      </c>
      <c r="B918" t="b">
        <v>1</v>
      </c>
    </row>
    <row r="919" spans="1:2">
      <c r="A919" s="93" t="s">
        <v>512</v>
      </c>
      <c r="B919" t="b">
        <v>1</v>
      </c>
    </row>
    <row r="920" spans="1:2">
      <c r="A920" s="93" t="s">
        <v>513</v>
      </c>
      <c r="B920" t="b">
        <v>1</v>
      </c>
    </row>
    <row r="921" spans="1:2">
      <c r="A921" s="93" t="s">
        <v>514</v>
      </c>
      <c r="B921" t="b">
        <v>1</v>
      </c>
    </row>
    <row r="922" spans="1:2">
      <c r="A922" s="93" t="s">
        <v>515</v>
      </c>
      <c r="B922" t="b">
        <v>1</v>
      </c>
    </row>
    <row r="923" spans="1:2">
      <c r="A923" s="93" t="s">
        <v>516</v>
      </c>
      <c r="B923" t="b">
        <v>1</v>
      </c>
    </row>
    <row r="924" spans="1:2">
      <c r="A924" s="93" t="s">
        <v>517</v>
      </c>
      <c r="B924" t="b">
        <v>1</v>
      </c>
    </row>
    <row r="925" spans="1:2">
      <c r="A925" s="93" t="s">
        <v>518</v>
      </c>
      <c r="B925" t="b">
        <v>1</v>
      </c>
    </row>
    <row r="926" spans="1:2">
      <c r="A926" s="93" t="s">
        <v>519</v>
      </c>
      <c r="B926" t="b">
        <v>1</v>
      </c>
    </row>
    <row r="927" spans="1:2">
      <c r="A927" s="93" t="s">
        <v>520</v>
      </c>
      <c r="B927" t="b">
        <v>1</v>
      </c>
    </row>
    <row r="928" spans="1:2">
      <c r="A928" s="93" t="s">
        <v>521</v>
      </c>
      <c r="B928" t="b">
        <v>1</v>
      </c>
    </row>
    <row r="929" spans="1:2">
      <c r="A929" s="93" t="s">
        <v>522</v>
      </c>
      <c r="B929" t="b">
        <v>1</v>
      </c>
    </row>
    <row r="930" spans="1:2">
      <c r="A930" s="93" t="s">
        <v>523</v>
      </c>
      <c r="B930" t="b">
        <v>1</v>
      </c>
    </row>
    <row r="931" spans="1:2">
      <c r="A931" s="93" t="s">
        <v>524</v>
      </c>
      <c r="B931" t="b">
        <v>1</v>
      </c>
    </row>
    <row r="932" spans="1:2">
      <c r="A932" s="93" t="s">
        <v>525</v>
      </c>
      <c r="B932" t="b">
        <v>1</v>
      </c>
    </row>
    <row r="933" spans="1:2">
      <c r="A933" s="93" t="s">
        <v>526</v>
      </c>
      <c r="B933" t="b">
        <v>1</v>
      </c>
    </row>
    <row r="934" spans="1:2">
      <c r="A934" s="93" t="s">
        <v>527</v>
      </c>
      <c r="B934" t="b">
        <v>1</v>
      </c>
    </row>
    <row r="935" spans="1:2">
      <c r="A935" s="93" t="s">
        <v>528</v>
      </c>
      <c r="B935" t="b">
        <v>1</v>
      </c>
    </row>
    <row r="936" spans="1:2">
      <c r="A936" s="93" t="s">
        <v>529</v>
      </c>
      <c r="B936" t="b">
        <v>1</v>
      </c>
    </row>
    <row r="937" spans="1:2">
      <c r="A937" s="93" t="s">
        <v>530</v>
      </c>
      <c r="B937" t="b">
        <v>1</v>
      </c>
    </row>
    <row r="938" spans="1:2">
      <c r="A938" s="93" t="s">
        <v>531</v>
      </c>
      <c r="B938" t="b">
        <v>1</v>
      </c>
    </row>
    <row r="939" spans="1:2">
      <c r="A939" s="93" t="s">
        <v>532</v>
      </c>
      <c r="B939" t="b">
        <v>1</v>
      </c>
    </row>
    <row r="940" spans="1:2">
      <c r="A940" s="93" t="s">
        <v>533</v>
      </c>
      <c r="B940" t="b">
        <v>1</v>
      </c>
    </row>
    <row r="941" spans="1:2">
      <c r="A941" s="93" t="s">
        <v>534</v>
      </c>
      <c r="B941" t="b">
        <v>1</v>
      </c>
    </row>
    <row r="942" spans="1:2">
      <c r="A942" s="93" t="s">
        <v>535</v>
      </c>
      <c r="B942" t="b">
        <v>1</v>
      </c>
    </row>
    <row r="943" spans="1:2">
      <c r="A943" s="93" t="s">
        <v>536</v>
      </c>
      <c r="B943" t="b">
        <v>1</v>
      </c>
    </row>
    <row r="944" spans="1:2">
      <c r="A944" s="93" t="s">
        <v>537</v>
      </c>
      <c r="B944" t="b">
        <v>1</v>
      </c>
    </row>
    <row r="945" spans="1:2">
      <c r="A945" s="93" t="s">
        <v>538</v>
      </c>
      <c r="B945" t="b">
        <v>1</v>
      </c>
    </row>
    <row r="946" spans="1:2">
      <c r="A946" s="93" t="s">
        <v>539</v>
      </c>
      <c r="B946" t="b">
        <v>1</v>
      </c>
    </row>
    <row r="947" spans="1:2">
      <c r="A947" s="93" t="s">
        <v>540</v>
      </c>
      <c r="B947" t="b">
        <v>1</v>
      </c>
    </row>
    <row r="948" spans="1:2">
      <c r="A948" s="93" t="s">
        <v>541</v>
      </c>
      <c r="B948" t="b">
        <v>1</v>
      </c>
    </row>
    <row r="949" spans="1:2">
      <c r="A949" s="93" t="s">
        <v>542</v>
      </c>
      <c r="B949" t="b">
        <v>1</v>
      </c>
    </row>
    <row r="950" spans="1:2">
      <c r="A950" s="93" t="s">
        <v>543</v>
      </c>
      <c r="B950" t="b">
        <v>1</v>
      </c>
    </row>
    <row r="951" spans="1:2">
      <c r="A951" s="93" t="s">
        <v>544</v>
      </c>
      <c r="B951" t="b">
        <v>1</v>
      </c>
    </row>
    <row r="952" spans="1:2">
      <c r="A952" s="93" t="s">
        <v>545</v>
      </c>
      <c r="B952" t="b">
        <v>1</v>
      </c>
    </row>
    <row r="953" spans="1:2">
      <c r="A953" s="93" t="s">
        <v>546</v>
      </c>
      <c r="B953" t="b">
        <v>1</v>
      </c>
    </row>
    <row r="954" spans="1:2">
      <c r="A954" s="93" t="s">
        <v>547</v>
      </c>
      <c r="B954" t="b">
        <v>1</v>
      </c>
    </row>
    <row r="955" spans="1:2">
      <c r="A955" s="93" t="s">
        <v>548</v>
      </c>
      <c r="B955" t="b">
        <v>1</v>
      </c>
    </row>
    <row r="956" spans="1:2">
      <c r="A956" s="93" t="s">
        <v>549</v>
      </c>
      <c r="B956" t="b">
        <v>1</v>
      </c>
    </row>
    <row r="957" spans="1:2">
      <c r="A957" s="93" t="s">
        <v>550</v>
      </c>
      <c r="B957" t="b">
        <v>1</v>
      </c>
    </row>
    <row r="958" spans="1:2">
      <c r="A958" s="93" t="s">
        <v>551</v>
      </c>
      <c r="B958" t="b">
        <v>1</v>
      </c>
    </row>
    <row r="959" spans="1:2">
      <c r="A959" s="93" t="s">
        <v>552</v>
      </c>
      <c r="B959" t="b">
        <v>1</v>
      </c>
    </row>
    <row r="960" spans="1:2">
      <c r="A960" s="93" t="s">
        <v>553</v>
      </c>
      <c r="B960" t="b">
        <v>1</v>
      </c>
    </row>
    <row r="961" spans="1:2">
      <c r="A961" s="93" t="s">
        <v>554</v>
      </c>
      <c r="B961" t="b">
        <v>1</v>
      </c>
    </row>
    <row r="962" spans="1:2">
      <c r="A962" s="93" t="s">
        <v>555</v>
      </c>
      <c r="B962" t="b">
        <v>1</v>
      </c>
    </row>
    <row r="963" spans="1:2">
      <c r="A963" s="93" t="s">
        <v>556</v>
      </c>
      <c r="B963" t="b">
        <v>1</v>
      </c>
    </row>
    <row r="964" spans="1:2">
      <c r="A964" s="93" t="s">
        <v>557</v>
      </c>
      <c r="B964" t="b">
        <v>1</v>
      </c>
    </row>
    <row r="965" spans="1:2">
      <c r="A965" s="93" t="s">
        <v>558</v>
      </c>
      <c r="B965" t="b">
        <v>1</v>
      </c>
    </row>
    <row r="966" spans="1:2">
      <c r="A966" s="93" t="s">
        <v>559</v>
      </c>
      <c r="B966" t="b">
        <v>1</v>
      </c>
    </row>
    <row r="967" spans="1:2">
      <c r="A967" s="93" t="s">
        <v>560</v>
      </c>
      <c r="B967" t="b">
        <v>1</v>
      </c>
    </row>
    <row r="968" spans="1:2">
      <c r="A968" s="93" t="s">
        <v>561</v>
      </c>
      <c r="B968" t="b">
        <v>1</v>
      </c>
    </row>
    <row r="969" spans="1:2">
      <c r="A969" s="93" t="s">
        <v>562</v>
      </c>
      <c r="B969" t="b">
        <v>1</v>
      </c>
    </row>
    <row r="970" spans="1:2">
      <c r="A970" s="93" t="s">
        <v>563</v>
      </c>
      <c r="B970" t="b">
        <v>1</v>
      </c>
    </row>
    <row r="971" spans="1:2">
      <c r="A971" s="93" t="s">
        <v>564</v>
      </c>
      <c r="B971" t="b">
        <v>1</v>
      </c>
    </row>
    <row r="972" spans="1:2">
      <c r="A972" s="93" t="s">
        <v>565</v>
      </c>
      <c r="B972" t="b">
        <v>1</v>
      </c>
    </row>
    <row r="973" spans="1:2">
      <c r="A973" s="93" t="s">
        <v>566</v>
      </c>
      <c r="B973" t="b">
        <v>1</v>
      </c>
    </row>
    <row r="974" spans="1:2">
      <c r="A974" s="93" t="s">
        <v>567</v>
      </c>
      <c r="B974" t="b">
        <v>1</v>
      </c>
    </row>
    <row r="975" spans="1:2">
      <c r="A975" s="93" t="s">
        <v>568</v>
      </c>
      <c r="B975" t="b">
        <v>1</v>
      </c>
    </row>
    <row r="976" spans="1:2">
      <c r="A976" s="93" t="s">
        <v>569</v>
      </c>
      <c r="B976" t="b">
        <v>1</v>
      </c>
    </row>
    <row r="977" spans="1:2">
      <c r="A977" s="93" t="s">
        <v>570</v>
      </c>
      <c r="B977" t="b">
        <v>1</v>
      </c>
    </row>
    <row r="978" spans="1:2">
      <c r="A978" s="93" t="s">
        <v>571</v>
      </c>
      <c r="B978" t="b">
        <v>1</v>
      </c>
    </row>
    <row r="979" spans="1:2">
      <c r="A979" s="93" t="s">
        <v>572</v>
      </c>
      <c r="B979" t="b">
        <v>1</v>
      </c>
    </row>
    <row r="980" spans="1:2">
      <c r="A980" s="93" t="s">
        <v>573</v>
      </c>
      <c r="B980" t="b">
        <v>1</v>
      </c>
    </row>
    <row r="981" spans="1:2">
      <c r="A981" s="93" t="s">
        <v>574</v>
      </c>
      <c r="B981" t="b">
        <v>1</v>
      </c>
    </row>
    <row r="982" spans="1:2">
      <c r="A982" s="93" t="s">
        <v>575</v>
      </c>
      <c r="B982" t="b">
        <v>1</v>
      </c>
    </row>
    <row r="983" spans="1:2">
      <c r="A983" s="93" t="s">
        <v>576</v>
      </c>
      <c r="B983" t="b">
        <v>1</v>
      </c>
    </row>
    <row r="984" spans="1:2">
      <c r="A984" s="93" t="s">
        <v>577</v>
      </c>
      <c r="B984" t="b">
        <v>1</v>
      </c>
    </row>
    <row r="985" spans="1:2">
      <c r="A985" s="93" t="s">
        <v>578</v>
      </c>
      <c r="B985" t="b">
        <v>1</v>
      </c>
    </row>
    <row r="986" spans="1:2">
      <c r="A986" s="93" t="s">
        <v>579</v>
      </c>
      <c r="B986" t="b">
        <v>1</v>
      </c>
    </row>
    <row r="987" spans="1:2">
      <c r="A987" s="93" t="s">
        <v>580</v>
      </c>
      <c r="B987" t="b">
        <v>1</v>
      </c>
    </row>
    <row r="988" spans="1:2">
      <c r="A988" s="93" t="s">
        <v>581</v>
      </c>
      <c r="B988" t="b">
        <v>1</v>
      </c>
    </row>
    <row r="989" spans="1:2">
      <c r="A989" s="93" t="s">
        <v>582</v>
      </c>
      <c r="B989" t="b">
        <v>1</v>
      </c>
    </row>
    <row r="990" spans="1:2">
      <c r="A990" s="93" t="s">
        <v>583</v>
      </c>
      <c r="B990" t="b">
        <v>1</v>
      </c>
    </row>
    <row r="991" spans="1:2">
      <c r="A991" s="93" t="s">
        <v>584</v>
      </c>
      <c r="B991" t="b">
        <v>1</v>
      </c>
    </row>
    <row r="992" spans="1:2">
      <c r="A992" s="93" t="s">
        <v>585</v>
      </c>
      <c r="B992" t="b">
        <v>1</v>
      </c>
    </row>
    <row r="993" spans="1:2">
      <c r="A993" s="93" t="s">
        <v>586</v>
      </c>
      <c r="B993" t="b">
        <v>1</v>
      </c>
    </row>
    <row r="994" spans="1:2">
      <c r="A994" s="93" t="s">
        <v>587</v>
      </c>
      <c r="B994" t="b">
        <v>1</v>
      </c>
    </row>
    <row r="995" spans="1:2">
      <c r="A995" s="93" t="s">
        <v>588</v>
      </c>
      <c r="B995" t="b">
        <v>1</v>
      </c>
    </row>
    <row r="996" spans="1:2">
      <c r="A996" s="93" t="s">
        <v>589</v>
      </c>
      <c r="B996" t="b">
        <v>1</v>
      </c>
    </row>
    <row r="997" spans="1:2">
      <c r="A997" s="93" t="s">
        <v>590</v>
      </c>
      <c r="B997" t="b">
        <v>1</v>
      </c>
    </row>
    <row r="998" spans="1:2">
      <c r="A998" s="93" t="s">
        <v>591</v>
      </c>
      <c r="B998" t="b">
        <v>1</v>
      </c>
    </row>
    <row r="999" spans="1:2">
      <c r="A999" s="93" t="s">
        <v>592</v>
      </c>
      <c r="B999" t="b">
        <v>1</v>
      </c>
    </row>
    <row r="1000" spans="1:2">
      <c r="A1000" s="93" t="s">
        <v>593</v>
      </c>
      <c r="B1000" t="b">
        <v>1</v>
      </c>
    </row>
    <row r="1001" spans="1:2">
      <c r="A1001" s="93" t="s">
        <v>594</v>
      </c>
      <c r="B1001" t="b">
        <v>1</v>
      </c>
    </row>
    <row r="1002" spans="1:2">
      <c r="A1002" s="93" t="s">
        <v>595</v>
      </c>
      <c r="B1002" t="b">
        <v>1</v>
      </c>
    </row>
    <row r="1003" spans="1:2">
      <c r="A1003" s="93" t="s">
        <v>596</v>
      </c>
      <c r="B1003" t="b">
        <v>1</v>
      </c>
    </row>
    <row r="1004" spans="1:2">
      <c r="A1004" s="93" t="s">
        <v>597</v>
      </c>
      <c r="B1004" t="b">
        <v>1</v>
      </c>
    </row>
    <row r="1005" spans="1:2">
      <c r="A1005" s="93" t="s">
        <v>598</v>
      </c>
      <c r="B1005" t="b">
        <v>1</v>
      </c>
    </row>
    <row r="1006" spans="1:2">
      <c r="A1006" s="93" t="s">
        <v>599</v>
      </c>
      <c r="B1006" t="b">
        <v>1</v>
      </c>
    </row>
    <row r="1007" spans="1:2">
      <c r="A1007" s="93" t="s">
        <v>600</v>
      </c>
      <c r="B1007" t="b">
        <v>1</v>
      </c>
    </row>
    <row r="1008" spans="1:2">
      <c r="A1008" s="93" t="s">
        <v>601</v>
      </c>
      <c r="B1008" t="b">
        <v>1</v>
      </c>
    </row>
    <row r="1009" spans="1:2">
      <c r="A1009" s="93" t="s">
        <v>602</v>
      </c>
      <c r="B1009" t="b">
        <v>1</v>
      </c>
    </row>
    <row r="1010" spans="1:2">
      <c r="A1010" s="93" t="s">
        <v>603</v>
      </c>
      <c r="B1010" t="b">
        <v>1</v>
      </c>
    </row>
    <row r="1011" spans="1:2">
      <c r="A1011" s="93" t="s">
        <v>604</v>
      </c>
      <c r="B1011" t="b">
        <v>1</v>
      </c>
    </row>
    <row r="1012" spans="1:2">
      <c r="A1012" s="93" t="s">
        <v>605</v>
      </c>
      <c r="B1012" t="b">
        <v>1</v>
      </c>
    </row>
    <row r="1013" spans="1:2">
      <c r="A1013" s="93" t="s">
        <v>606</v>
      </c>
      <c r="B1013" t="b">
        <v>1</v>
      </c>
    </row>
    <row r="1014" spans="1:2">
      <c r="A1014" s="93" t="s">
        <v>607</v>
      </c>
      <c r="B1014" t="b">
        <v>1</v>
      </c>
    </row>
    <row r="1015" spans="1:2">
      <c r="A1015" s="93" t="s">
        <v>608</v>
      </c>
      <c r="B1015" t="b">
        <v>1</v>
      </c>
    </row>
    <row r="1016" spans="1:2">
      <c r="A1016" s="93" t="s">
        <v>609</v>
      </c>
      <c r="B1016" t="b">
        <v>1</v>
      </c>
    </row>
    <row r="1017" spans="1:2">
      <c r="A1017" s="93" t="s">
        <v>610</v>
      </c>
      <c r="B1017" t="b">
        <v>1</v>
      </c>
    </row>
    <row r="1018" spans="1:2">
      <c r="A1018" s="93" t="s">
        <v>611</v>
      </c>
      <c r="B1018" t="b">
        <v>1</v>
      </c>
    </row>
    <row r="1019" spans="1:2">
      <c r="A1019" s="93" t="s">
        <v>612</v>
      </c>
      <c r="B1019" t="b">
        <v>1</v>
      </c>
    </row>
    <row r="1020" spans="1:2">
      <c r="A1020" s="93" t="s">
        <v>613</v>
      </c>
      <c r="B1020" t="b">
        <v>1</v>
      </c>
    </row>
    <row r="1021" spans="1:2">
      <c r="A1021" s="93" t="s">
        <v>614</v>
      </c>
      <c r="B1021" t="b">
        <v>1</v>
      </c>
    </row>
    <row r="1022" spans="1:2">
      <c r="A1022" s="93" t="s">
        <v>615</v>
      </c>
      <c r="B1022" t="b">
        <v>1</v>
      </c>
    </row>
    <row r="1023" spans="1:2">
      <c r="A1023" s="93" t="s">
        <v>616</v>
      </c>
      <c r="B1023" t="b">
        <v>1</v>
      </c>
    </row>
    <row r="1024" spans="1:2">
      <c r="A1024" s="93" t="s">
        <v>617</v>
      </c>
      <c r="B1024" t="b">
        <v>1</v>
      </c>
    </row>
    <row r="1025" spans="1:2">
      <c r="A1025" s="93" t="s">
        <v>618</v>
      </c>
      <c r="B1025" t="b">
        <v>1</v>
      </c>
    </row>
    <row r="1026" spans="1:2">
      <c r="A1026" s="93" t="s">
        <v>619</v>
      </c>
      <c r="B1026" t="b">
        <v>1</v>
      </c>
    </row>
    <row r="1027" spans="1:2">
      <c r="A1027" s="93" t="s">
        <v>620</v>
      </c>
      <c r="B1027" t="b">
        <v>1</v>
      </c>
    </row>
    <row r="1028" spans="1:2">
      <c r="A1028" s="93" t="s">
        <v>621</v>
      </c>
      <c r="B1028" t="b">
        <v>1</v>
      </c>
    </row>
    <row r="1029" spans="1:2">
      <c r="A1029" s="93" t="s">
        <v>622</v>
      </c>
      <c r="B1029" t="b">
        <v>1</v>
      </c>
    </row>
    <row r="1030" spans="1:2">
      <c r="A1030" s="93" t="s">
        <v>623</v>
      </c>
      <c r="B1030" t="b">
        <v>1</v>
      </c>
    </row>
    <row r="1031" spans="1:2">
      <c r="A1031" s="93" t="s">
        <v>624</v>
      </c>
      <c r="B1031" t="b">
        <v>1</v>
      </c>
    </row>
    <row r="1032" spans="1:2">
      <c r="A1032" s="93" t="s">
        <v>625</v>
      </c>
      <c r="B1032" t="b">
        <v>1</v>
      </c>
    </row>
    <row r="1033" spans="1:2">
      <c r="A1033" s="93" t="s">
        <v>626</v>
      </c>
      <c r="B1033" t="b">
        <v>1</v>
      </c>
    </row>
    <row r="1034" spans="1:2">
      <c r="A1034" s="93" t="s">
        <v>627</v>
      </c>
      <c r="B1034" t="b">
        <v>1</v>
      </c>
    </row>
    <row r="1035" spans="1:2">
      <c r="A1035" s="93" t="s">
        <v>628</v>
      </c>
      <c r="B1035" t="b">
        <v>1</v>
      </c>
    </row>
    <row r="1036" spans="1:2">
      <c r="A1036" s="93" t="s">
        <v>629</v>
      </c>
      <c r="B1036" t="b">
        <v>1</v>
      </c>
    </row>
    <row r="1037" spans="1:2">
      <c r="A1037" s="93" t="s">
        <v>630</v>
      </c>
      <c r="B1037" t="b">
        <v>1</v>
      </c>
    </row>
    <row r="1038" spans="1:2">
      <c r="A1038" s="93" t="s">
        <v>631</v>
      </c>
      <c r="B1038" t="b">
        <v>1</v>
      </c>
    </row>
    <row r="1039" spans="1:2">
      <c r="A1039" s="93" t="s">
        <v>632</v>
      </c>
      <c r="B1039" t="b">
        <v>1</v>
      </c>
    </row>
    <row r="1040" spans="1:2">
      <c r="A1040" s="93" t="s">
        <v>633</v>
      </c>
      <c r="B1040" t="b">
        <v>1</v>
      </c>
    </row>
    <row r="1041" spans="1:2">
      <c r="A1041" s="93" t="s">
        <v>634</v>
      </c>
      <c r="B1041" t="b">
        <v>1</v>
      </c>
    </row>
    <row r="1042" spans="1:2">
      <c r="A1042" s="93" t="s">
        <v>635</v>
      </c>
      <c r="B1042" t="b">
        <v>1</v>
      </c>
    </row>
    <row r="1043" spans="1:2">
      <c r="A1043" s="93" t="s">
        <v>636</v>
      </c>
      <c r="B1043" t="b">
        <v>1</v>
      </c>
    </row>
    <row r="1044" spans="1:2">
      <c r="A1044" s="93" t="s">
        <v>637</v>
      </c>
      <c r="B1044" t="b">
        <v>1</v>
      </c>
    </row>
    <row r="1045" spans="1:2">
      <c r="A1045" s="93" t="s">
        <v>638</v>
      </c>
      <c r="B1045" t="b">
        <v>1</v>
      </c>
    </row>
    <row r="1046" spans="1:2">
      <c r="A1046" s="93" t="s">
        <v>639</v>
      </c>
      <c r="B1046" t="b">
        <v>1</v>
      </c>
    </row>
    <row r="1047" spans="1:2">
      <c r="A1047" s="93" t="s">
        <v>640</v>
      </c>
      <c r="B1047" t="b">
        <v>1</v>
      </c>
    </row>
    <row r="1048" spans="1:2">
      <c r="A1048" s="93" t="s">
        <v>641</v>
      </c>
      <c r="B1048" t="b">
        <v>1</v>
      </c>
    </row>
    <row r="1049" spans="1:2">
      <c r="A1049" s="93" t="s">
        <v>642</v>
      </c>
      <c r="B1049" t="b">
        <v>1</v>
      </c>
    </row>
    <row r="1050" spans="1:2">
      <c r="A1050" s="93" t="s">
        <v>643</v>
      </c>
      <c r="B1050" t="b">
        <v>1</v>
      </c>
    </row>
    <row r="1051" spans="1:2">
      <c r="A1051" s="93" t="s">
        <v>644</v>
      </c>
      <c r="B1051" t="b">
        <v>1</v>
      </c>
    </row>
    <row r="1052" spans="1:2">
      <c r="A1052" s="93" t="s">
        <v>645</v>
      </c>
      <c r="B1052" t="b">
        <v>1</v>
      </c>
    </row>
    <row r="1053" spans="1:2">
      <c r="A1053" s="93" t="s">
        <v>646</v>
      </c>
      <c r="B1053" t="b">
        <v>1</v>
      </c>
    </row>
    <row r="1054" spans="1:2">
      <c r="A1054" s="93" t="s">
        <v>647</v>
      </c>
      <c r="B1054" t="b">
        <v>1</v>
      </c>
    </row>
    <row r="1055" spans="1:2">
      <c r="A1055" s="93" t="s">
        <v>648</v>
      </c>
      <c r="B1055" t="b">
        <v>1</v>
      </c>
    </row>
    <row r="1056" spans="1:2">
      <c r="A1056" s="93" t="s">
        <v>649</v>
      </c>
      <c r="B1056" t="b">
        <v>1</v>
      </c>
    </row>
    <row r="1057" spans="1:2">
      <c r="A1057" s="93" t="s">
        <v>650</v>
      </c>
      <c r="B1057" t="b">
        <v>1</v>
      </c>
    </row>
    <row r="1058" spans="1:2">
      <c r="A1058" s="93" t="s">
        <v>651</v>
      </c>
      <c r="B1058" t="b">
        <v>1</v>
      </c>
    </row>
    <row r="1059" spans="1:2">
      <c r="A1059" s="93" t="s">
        <v>652</v>
      </c>
      <c r="B1059" t="b">
        <v>1</v>
      </c>
    </row>
    <row r="1060" spans="1:2">
      <c r="A1060" s="93" t="s">
        <v>653</v>
      </c>
      <c r="B1060" t="b">
        <v>1</v>
      </c>
    </row>
    <row r="1061" spans="1:2">
      <c r="A1061" s="93" t="s">
        <v>654</v>
      </c>
      <c r="B1061" t="b">
        <v>1</v>
      </c>
    </row>
    <row r="1062" spans="1:2">
      <c r="A1062" s="93" t="s">
        <v>655</v>
      </c>
      <c r="B1062" t="b">
        <v>1</v>
      </c>
    </row>
    <row r="1063" spans="1:2">
      <c r="A1063" s="93" t="s">
        <v>656</v>
      </c>
      <c r="B1063" t="b">
        <v>1</v>
      </c>
    </row>
    <row r="1064" spans="1:2">
      <c r="A1064" s="93" t="s">
        <v>657</v>
      </c>
      <c r="B1064" t="b">
        <v>1</v>
      </c>
    </row>
    <row r="1065" spans="1:2">
      <c r="A1065" s="93" t="s">
        <v>658</v>
      </c>
      <c r="B1065" t="b">
        <v>1</v>
      </c>
    </row>
    <row r="1066" spans="1:2">
      <c r="A1066" s="93" t="s">
        <v>659</v>
      </c>
      <c r="B1066" t="b">
        <v>1</v>
      </c>
    </row>
    <row r="1067" spans="1:2">
      <c r="A1067" s="93" t="s">
        <v>660</v>
      </c>
      <c r="B1067" t="b">
        <v>1</v>
      </c>
    </row>
    <row r="1068" spans="1:2">
      <c r="A1068" s="93" t="s">
        <v>661</v>
      </c>
      <c r="B1068" t="b">
        <v>1</v>
      </c>
    </row>
    <row r="1069" spans="1:2">
      <c r="A1069" s="93" t="s">
        <v>662</v>
      </c>
      <c r="B1069" t="b">
        <v>1</v>
      </c>
    </row>
    <row r="1070" spans="1:2">
      <c r="A1070" s="93" t="s">
        <v>663</v>
      </c>
      <c r="B1070" t="b">
        <v>1</v>
      </c>
    </row>
    <row r="1071" spans="1:2">
      <c r="A1071" s="93" t="s">
        <v>664</v>
      </c>
      <c r="B1071" t="b">
        <v>1</v>
      </c>
    </row>
    <row r="1072" spans="1:2">
      <c r="A1072" s="93" t="s">
        <v>665</v>
      </c>
      <c r="B1072" t="b">
        <v>1</v>
      </c>
    </row>
    <row r="1073" spans="1:2">
      <c r="A1073" s="93" t="s">
        <v>666</v>
      </c>
      <c r="B1073" t="b">
        <v>1</v>
      </c>
    </row>
    <row r="1074" spans="1:2">
      <c r="A1074" s="93" t="s">
        <v>667</v>
      </c>
      <c r="B1074" t="b">
        <v>1</v>
      </c>
    </row>
    <row r="1075" spans="1:2">
      <c r="A1075" s="93" t="s">
        <v>668</v>
      </c>
      <c r="B1075" t="b">
        <v>1</v>
      </c>
    </row>
    <row r="1076" spans="1:2">
      <c r="A1076" s="93" t="s">
        <v>669</v>
      </c>
      <c r="B1076" t="b">
        <v>1</v>
      </c>
    </row>
    <row r="1077" spans="1:2">
      <c r="A1077" s="93" t="s">
        <v>670</v>
      </c>
      <c r="B1077" t="b">
        <v>1</v>
      </c>
    </row>
    <row r="1078" spans="1:2">
      <c r="A1078" s="93" t="s">
        <v>671</v>
      </c>
      <c r="B1078" t="b">
        <v>1</v>
      </c>
    </row>
    <row r="1079" spans="1:2">
      <c r="A1079" s="93" t="s">
        <v>672</v>
      </c>
      <c r="B1079" t="b">
        <v>1</v>
      </c>
    </row>
    <row r="1080" spans="1:2">
      <c r="A1080" s="93" t="s">
        <v>673</v>
      </c>
      <c r="B1080" t="b">
        <v>1</v>
      </c>
    </row>
    <row r="1081" spans="1:2">
      <c r="A1081" s="93" t="s">
        <v>674</v>
      </c>
      <c r="B1081" t="b">
        <v>1</v>
      </c>
    </row>
    <row r="1082" spans="1:2">
      <c r="A1082" s="93" t="s">
        <v>675</v>
      </c>
      <c r="B1082" t="b">
        <v>1</v>
      </c>
    </row>
    <row r="1083" spans="1:2">
      <c r="A1083" s="93" t="s">
        <v>676</v>
      </c>
      <c r="B1083" t="b">
        <v>1</v>
      </c>
    </row>
    <row r="1084" spans="1:2">
      <c r="A1084" s="93" t="s">
        <v>677</v>
      </c>
      <c r="B1084" t="b">
        <v>1</v>
      </c>
    </row>
    <row r="1085" spans="1:2">
      <c r="A1085" s="93" t="s">
        <v>678</v>
      </c>
      <c r="B1085" t="b">
        <v>1</v>
      </c>
    </row>
    <row r="1086" spans="1:2">
      <c r="A1086" s="93" t="s">
        <v>679</v>
      </c>
      <c r="B1086" t="b">
        <v>1</v>
      </c>
    </row>
    <row r="1087" spans="1:2">
      <c r="A1087" s="93" t="s">
        <v>680</v>
      </c>
      <c r="B1087" t="b">
        <v>1</v>
      </c>
    </row>
    <row r="1088" spans="1:2">
      <c r="A1088" s="93" t="s">
        <v>681</v>
      </c>
      <c r="B1088" t="b">
        <v>1</v>
      </c>
    </row>
    <row r="1089" spans="1:2">
      <c r="A1089" s="93" t="s">
        <v>682</v>
      </c>
      <c r="B1089" t="b">
        <v>1</v>
      </c>
    </row>
    <row r="1090" spans="1:2">
      <c r="A1090" s="93" t="s">
        <v>683</v>
      </c>
      <c r="B1090" t="b">
        <v>1</v>
      </c>
    </row>
    <row r="1091" spans="1:2">
      <c r="A1091" s="93" t="s">
        <v>684</v>
      </c>
      <c r="B1091" t="b">
        <v>1</v>
      </c>
    </row>
    <row r="1092" spans="1:2">
      <c r="A1092" s="93" t="s">
        <v>685</v>
      </c>
      <c r="B1092" t="b">
        <v>1</v>
      </c>
    </row>
    <row r="1093" spans="1:2">
      <c r="A1093" s="93" t="s">
        <v>686</v>
      </c>
      <c r="B1093" t="b">
        <v>1</v>
      </c>
    </row>
    <row r="1094" spans="1:2">
      <c r="A1094" s="93" t="s">
        <v>687</v>
      </c>
      <c r="B1094" t="b">
        <v>1</v>
      </c>
    </row>
    <row r="1095" spans="1:2">
      <c r="A1095" s="93" t="s">
        <v>688</v>
      </c>
      <c r="B1095" t="b">
        <v>1</v>
      </c>
    </row>
    <row r="1096" spans="1:2">
      <c r="A1096" s="93" t="s">
        <v>689</v>
      </c>
      <c r="B1096" t="b">
        <v>1</v>
      </c>
    </row>
    <row r="1097" spans="1:2">
      <c r="A1097" s="93" t="s">
        <v>690</v>
      </c>
      <c r="B1097" t="b">
        <v>1</v>
      </c>
    </row>
    <row r="1098" spans="1:2">
      <c r="A1098" s="93" t="s">
        <v>691</v>
      </c>
      <c r="B1098" t="b">
        <v>1</v>
      </c>
    </row>
    <row r="1099" spans="1:2">
      <c r="A1099" s="93" t="s">
        <v>692</v>
      </c>
      <c r="B1099" t="b">
        <v>1</v>
      </c>
    </row>
    <row r="1100" spans="1:2">
      <c r="A1100" s="93" t="s">
        <v>693</v>
      </c>
      <c r="B1100" t="b">
        <v>1</v>
      </c>
    </row>
    <row r="1101" spans="1:2">
      <c r="A1101" s="93" t="s">
        <v>694</v>
      </c>
      <c r="B1101" t="b">
        <v>1</v>
      </c>
    </row>
    <row r="1102" spans="1:2">
      <c r="A1102" s="93" t="s">
        <v>695</v>
      </c>
      <c r="B1102" t="b">
        <v>1</v>
      </c>
    </row>
    <row r="1103" spans="1:2">
      <c r="A1103" s="93" t="s">
        <v>696</v>
      </c>
      <c r="B1103" t="b">
        <v>1</v>
      </c>
    </row>
    <row r="1104" spans="1:2">
      <c r="A1104" s="93" t="s">
        <v>697</v>
      </c>
      <c r="B1104" t="b">
        <v>1</v>
      </c>
    </row>
    <row r="1105" spans="1:2">
      <c r="A1105" s="93" t="s">
        <v>698</v>
      </c>
      <c r="B1105" t="b">
        <v>1</v>
      </c>
    </row>
    <row r="1106" spans="1:2">
      <c r="A1106" s="93" t="s">
        <v>699</v>
      </c>
      <c r="B1106" t="b">
        <v>1</v>
      </c>
    </row>
    <row r="1107" spans="1:2">
      <c r="A1107" s="93" t="s">
        <v>700</v>
      </c>
      <c r="B1107" t="b">
        <v>1</v>
      </c>
    </row>
    <row r="1108" spans="1:2">
      <c r="A1108" s="93" t="s">
        <v>701</v>
      </c>
      <c r="B1108" t="b">
        <v>1</v>
      </c>
    </row>
    <row r="1109" spans="1:2">
      <c r="A1109" s="93" t="s">
        <v>702</v>
      </c>
      <c r="B1109" t="b">
        <v>1</v>
      </c>
    </row>
    <row r="1110" spans="1:2">
      <c r="A1110" s="93" t="s">
        <v>703</v>
      </c>
      <c r="B1110" t="b">
        <v>1</v>
      </c>
    </row>
    <row r="1111" spans="1:2">
      <c r="A1111" s="93" t="s">
        <v>704</v>
      </c>
      <c r="B1111" t="b">
        <v>1</v>
      </c>
    </row>
    <row r="1112" spans="1:2">
      <c r="A1112" s="93" t="s">
        <v>705</v>
      </c>
      <c r="B1112" t="b">
        <v>1</v>
      </c>
    </row>
    <row r="1113" spans="1:2">
      <c r="A1113" s="93" t="s">
        <v>706</v>
      </c>
      <c r="B1113" t="b">
        <v>1</v>
      </c>
    </row>
    <row r="1114" spans="1:2">
      <c r="A1114" s="93" t="s">
        <v>707</v>
      </c>
      <c r="B1114" t="b">
        <v>1</v>
      </c>
    </row>
    <row r="1115" spans="1:2">
      <c r="A1115" s="93" t="s">
        <v>708</v>
      </c>
      <c r="B1115" t="b">
        <v>1</v>
      </c>
    </row>
    <row r="1116" spans="1:2">
      <c r="A1116" s="93" t="s">
        <v>709</v>
      </c>
      <c r="B1116" t="b">
        <v>1</v>
      </c>
    </row>
    <row r="1117" spans="1:2">
      <c r="A1117" s="93" t="s">
        <v>710</v>
      </c>
      <c r="B1117" t="b">
        <v>1</v>
      </c>
    </row>
    <row r="1118" spans="1:2">
      <c r="A1118" s="93" t="s">
        <v>711</v>
      </c>
      <c r="B1118" t="b">
        <v>1</v>
      </c>
    </row>
    <row r="1119" spans="1:2">
      <c r="A1119" s="93" t="s">
        <v>712</v>
      </c>
      <c r="B1119" t="b">
        <v>1</v>
      </c>
    </row>
    <row r="1120" spans="1:2">
      <c r="A1120" s="93" t="s">
        <v>713</v>
      </c>
      <c r="B1120" t="b">
        <v>1</v>
      </c>
    </row>
    <row r="1121" spans="1:2">
      <c r="A1121" s="93" t="s">
        <v>714</v>
      </c>
      <c r="B1121" t="b">
        <v>1</v>
      </c>
    </row>
    <row r="1122" spans="1:2">
      <c r="A1122" s="93" t="s">
        <v>715</v>
      </c>
      <c r="B1122" t="b">
        <v>1</v>
      </c>
    </row>
    <row r="1123" spans="1:2">
      <c r="A1123" s="93" t="s">
        <v>716</v>
      </c>
      <c r="B1123" t="b">
        <v>1</v>
      </c>
    </row>
    <row r="1124" spans="1:2">
      <c r="A1124" s="93" t="s">
        <v>717</v>
      </c>
      <c r="B1124" t="b">
        <v>1</v>
      </c>
    </row>
    <row r="1125" spans="1:2">
      <c r="A1125" s="93" t="s">
        <v>718</v>
      </c>
      <c r="B1125" t="b">
        <v>1</v>
      </c>
    </row>
    <row r="1126" spans="1:2">
      <c r="A1126" s="93" t="s">
        <v>719</v>
      </c>
      <c r="B1126" t="b">
        <v>1</v>
      </c>
    </row>
    <row r="1127" spans="1:2">
      <c r="A1127" s="93" t="s">
        <v>720</v>
      </c>
      <c r="B1127" t="b">
        <v>1</v>
      </c>
    </row>
    <row r="1128" spans="1:2">
      <c r="A1128" s="93" t="s">
        <v>721</v>
      </c>
      <c r="B1128" t="b">
        <v>1</v>
      </c>
    </row>
    <row r="1129" spans="1:2">
      <c r="A1129" s="93" t="s">
        <v>722</v>
      </c>
      <c r="B1129" t="b">
        <v>1</v>
      </c>
    </row>
    <row r="1130" spans="1:2">
      <c r="A1130" s="93" t="s">
        <v>723</v>
      </c>
      <c r="B1130" t="b">
        <v>1</v>
      </c>
    </row>
    <row r="1131" spans="1:2">
      <c r="A1131" s="93" t="s">
        <v>724</v>
      </c>
      <c r="B1131" t="b">
        <v>1</v>
      </c>
    </row>
    <row r="1132" spans="1:2">
      <c r="A1132" s="93" t="s">
        <v>725</v>
      </c>
      <c r="B1132" t="b">
        <v>1</v>
      </c>
    </row>
    <row r="1133" spans="1:2">
      <c r="A1133" s="93" t="s">
        <v>726</v>
      </c>
      <c r="B1133" t="b">
        <v>1</v>
      </c>
    </row>
    <row r="1134" spans="1:2">
      <c r="A1134" s="93" t="s">
        <v>727</v>
      </c>
      <c r="B1134" t="b">
        <v>1</v>
      </c>
    </row>
    <row r="1135" spans="1:2">
      <c r="A1135" s="93" t="s">
        <v>728</v>
      </c>
      <c r="B1135" t="b">
        <v>1</v>
      </c>
    </row>
    <row r="1136" spans="1:2">
      <c r="A1136" s="93" t="s">
        <v>729</v>
      </c>
      <c r="B1136" t="b">
        <v>1</v>
      </c>
    </row>
    <row r="1137" spans="1:2">
      <c r="A1137" s="93" t="s">
        <v>730</v>
      </c>
      <c r="B1137" t="b">
        <v>1</v>
      </c>
    </row>
    <row r="1138" spans="1:2">
      <c r="A1138" s="93" t="s">
        <v>731</v>
      </c>
      <c r="B1138" t="b">
        <v>1</v>
      </c>
    </row>
    <row r="1139" spans="1:2">
      <c r="A1139" s="93" t="s">
        <v>732</v>
      </c>
      <c r="B1139" t="b">
        <v>1</v>
      </c>
    </row>
    <row r="1140" spans="1:2">
      <c r="A1140" s="93" t="s">
        <v>733</v>
      </c>
      <c r="B1140" t="b">
        <v>1</v>
      </c>
    </row>
    <row r="1141" spans="1:2">
      <c r="A1141" s="93" t="s">
        <v>734</v>
      </c>
      <c r="B1141" t="b">
        <v>1</v>
      </c>
    </row>
    <row r="1142" spans="1:2">
      <c r="A1142" s="93" t="s">
        <v>735</v>
      </c>
      <c r="B1142" t="b">
        <v>1</v>
      </c>
    </row>
    <row r="1143" spans="1:2">
      <c r="A1143" s="93" t="s">
        <v>736</v>
      </c>
      <c r="B1143" t="b">
        <v>1</v>
      </c>
    </row>
    <row r="1144" spans="1:2">
      <c r="A1144" s="93" t="s">
        <v>737</v>
      </c>
      <c r="B1144" t="b">
        <v>1</v>
      </c>
    </row>
    <row r="1145" spans="1:2">
      <c r="A1145" s="93" t="s">
        <v>738</v>
      </c>
      <c r="B1145" t="b">
        <v>1</v>
      </c>
    </row>
    <row r="1146" spans="1:2">
      <c r="A1146" s="93" t="s">
        <v>739</v>
      </c>
      <c r="B1146" t="b">
        <v>1</v>
      </c>
    </row>
    <row r="1147" spans="1:2">
      <c r="A1147" s="93" t="s">
        <v>740</v>
      </c>
      <c r="B1147" t="b">
        <v>1</v>
      </c>
    </row>
    <row r="1148" spans="1:2">
      <c r="A1148" s="93" t="s">
        <v>741</v>
      </c>
      <c r="B1148" t="b">
        <v>1</v>
      </c>
    </row>
    <row r="1149" spans="1:2">
      <c r="A1149" s="93" t="s">
        <v>742</v>
      </c>
      <c r="B1149" t="b">
        <v>1</v>
      </c>
    </row>
    <row r="1150" spans="1:2">
      <c r="A1150" s="93" t="s">
        <v>743</v>
      </c>
      <c r="B1150" t="b">
        <v>1</v>
      </c>
    </row>
    <row r="1151" spans="1:2">
      <c r="A1151" s="93" t="s">
        <v>744</v>
      </c>
      <c r="B1151" t="b">
        <v>1</v>
      </c>
    </row>
    <row r="1152" spans="1:2">
      <c r="A1152" s="93" t="s">
        <v>745</v>
      </c>
      <c r="B1152" t="b">
        <v>1</v>
      </c>
    </row>
    <row r="1153" spans="1:2">
      <c r="A1153" s="93" t="s">
        <v>746</v>
      </c>
      <c r="B1153" t="b">
        <v>1</v>
      </c>
    </row>
    <row r="1154" spans="1:2">
      <c r="A1154" s="93" t="s">
        <v>747</v>
      </c>
      <c r="B1154" t="b">
        <v>1</v>
      </c>
    </row>
    <row r="1155" spans="1:2">
      <c r="A1155" s="93" t="s">
        <v>748</v>
      </c>
      <c r="B1155" t="b">
        <v>1</v>
      </c>
    </row>
    <row r="1156" spans="1:2">
      <c r="A1156" s="93" t="s">
        <v>749</v>
      </c>
      <c r="B1156" t="b">
        <v>1</v>
      </c>
    </row>
    <row r="1157" spans="1:2">
      <c r="A1157" s="93" t="s">
        <v>750</v>
      </c>
      <c r="B1157" t="b">
        <v>1</v>
      </c>
    </row>
    <row r="1158" spans="1:2">
      <c r="A1158" s="93" t="s">
        <v>751</v>
      </c>
      <c r="B1158" t="b">
        <v>1</v>
      </c>
    </row>
    <row r="1159" spans="1:2">
      <c r="A1159" s="93" t="s">
        <v>752</v>
      </c>
      <c r="B1159" t="b">
        <v>1</v>
      </c>
    </row>
    <row r="1160" spans="1:2">
      <c r="A1160" s="93" t="s">
        <v>753</v>
      </c>
      <c r="B1160" t="b">
        <v>1</v>
      </c>
    </row>
    <row r="1161" spans="1:2">
      <c r="A1161" s="93" t="s">
        <v>754</v>
      </c>
      <c r="B1161" t="b">
        <v>1</v>
      </c>
    </row>
    <row r="1162" spans="1:2">
      <c r="A1162" s="93" t="s">
        <v>755</v>
      </c>
      <c r="B1162" t="b">
        <v>1</v>
      </c>
    </row>
    <row r="1163" spans="1:2">
      <c r="A1163" s="93" t="s">
        <v>756</v>
      </c>
      <c r="B1163" t="b">
        <v>1</v>
      </c>
    </row>
    <row r="1164" spans="1:2">
      <c r="A1164" s="93" t="s">
        <v>757</v>
      </c>
      <c r="B1164" t="b">
        <v>1</v>
      </c>
    </row>
    <row r="1165" spans="1:2">
      <c r="A1165" s="93" t="s">
        <v>758</v>
      </c>
      <c r="B1165" t="b">
        <v>1</v>
      </c>
    </row>
    <row r="1166" spans="1:2">
      <c r="A1166" s="93" t="s">
        <v>759</v>
      </c>
      <c r="B1166" t="b">
        <v>1</v>
      </c>
    </row>
    <row r="1167" spans="1:2">
      <c r="A1167" s="93" t="s">
        <v>760</v>
      </c>
      <c r="B1167" t="b">
        <v>1</v>
      </c>
    </row>
    <row r="1168" spans="1:2">
      <c r="A1168" s="93" t="s">
        <v>761</v>
      </c>
      <c r="B1168" t="b">
        <v>1</v>
      </c>
    </row>
    <row r="1169" spans="1:2">
      <c r="A1169" s="93" t="s">
        <v>762</v>
      </c>
      <c r="B1169" t="b">
        <v>1</v>
      </c>
    </row>
    <row r="1170" spans="1:2">
      <c r="A1170" s="93" t="s">
        <v>763</v>
      </c>
      <c r="B1170" t="b">
        <v>1</v>
      </c>
    </row>
    <row r="1171" spans="1:2">
      <c r="A1171" s="93" t="s">
        <v>764</v>
      </c>
      <c r="B1171" t="b">
        <v>1</v>
      </c>
    </row>
    <row r="1172" spans="1:2">
      <c r="A1172" s="93" t="s">
        <v>765</v>
      </c>
      <c r="B1172" t="b">
        <v>1</v>
      </c>
    </row>
    <row r="1173" spans="1:2">
      <c r="A1173" s="93" t="s">
        <v>766</v>
      </c>
      <c r="B1173" t="b">
        <v>1</v>
      </c>
    </row>
    <row r="1174" spans="1:2">
      <c r="A1174" s="93" t="s">
        <v>767</v>
      </c>
      <c r="B1174" t="b">
        <v>1</v>
      </c>
    </row>
    <row r="1175" spans="1:2">
      <c r="A1175" s="93" t="s">
        <v>768</v>
      </c>
      <c r="B1175" t="b">
        <v>1</v>
      </c>
    </row>
    <row r="1176" spans="1:2">
      <c r="A1176" s="93" t="s">
        <v>769</v>
      </c>
      <c r="B1176" t="b">
        <v>1</v>
      </c>
    </row>
    <row r="1177" spans="1:2">
      <c r="A1177" s="93" t="s">
        <v>770</v>
      </c>
      <c r="B1177" t="b">
        <v>1</v>
      </c>
    </row>
    <row r="1178" spans="1:2">
      <c r="A1178" s="93" t="s">
        <v>771</v>
      </c>
      <c r="B1178" t="b">
        <v>1</v>
      </c>
    </row>
    <row r="1179" spans="1:2">
      <c r="A1179" s="93" t="s">
        <v>772</v>
      </c>
      <c r="B1179" t="b">
        <v>1</v>
      </c>
    </row>
    <row r="1180" spans="1:2">
      <c r="A1180" s="93" t="s">
        <v>773</v>
      </c>
      <c r="B1180" t="b">
        <v>1</v>
      </c>
    </row>
    <row r="1181" spans="1:2">
      <c r="A1181" s="93" t="s">
        <v>774</v>
      </c>
      <c r="B1181" t="b">
        <v>1</v>
      </c>
    </row>
    <row r="1182" spans="1:2">
      <c r="A1182" s="93" t="s">
        <v>775</v>
      </c>
      <c r="B1182" t="b">
        <v>1</v>
      </c>
    </row>
    <row r="1183" spans="1:2">
      <c r="A1183" s="93" t="s">
        <v>776</v>
      </c>
      <c r="B1183" t="b">
        <v>1</v>
      </c>
    </row>
    <row r="1184" spans="1:2">
      <c r="A1184" s="93" t="s">
        <v>777</v>
      </c>
      <c r="B1184" t="b">
        <v>1</v>
      </c>
    </row>
    <row r="1185" spans="1:2">
      <c r="A1185" s="93" t="s">
        <v>778</v>
      </c>
      <c r="B1185" t="b">
        <v>1</v>
      </c>
    </row>
    <row r="1186" spans="1:2">
      <c r="A1186" s="93" t="s">
        <v>779</v>
      </c>
      <c r="B1186" t="b">
        <v>1</v>
      </c>
    </row>
    <row r="1187" spans="1:2">
      <c r="A1187" s="93" t="s">
        <v>780</v>
      </c>
      <c r="B1187" t="b">
        <v>1</v>
      </c>
    </row>
    <row r="1188" spans="1:2">
      <c r="A1188" s="93" t="s">
        <v>781</v>
      </c>
      <c r="B1188" t="b">
        <v>1</v>
      </c>
    </row>
    <row r="1189" spans="1:2">
      <c r="A1189" s="93" t="s">
        <v>782</v>
      </c>
      <c r="B1189" t="b">
        <v>1</v>
      </c>
    </row>
    <row r="1190" spans="1:2">
      <c r="A1190" s="93" t="s">
        <v>783</v>
      </c>
      <c r="B1190" t="b">
        <v>1</v>
      </c>
    </row>
    <row r="1191" spans="1:2">
      <c r="A1191" s="93" t="s">
        <v>784</v>
      </c>
      <c r="B1191" t="b">
        <v>1</v>
      </c>
    </row>
    <row r="1192" spans="1:2">
      <c r="A1192" s="93" t="s">
        <v>785</v>
      </c>
      <c r="B1192" t="b">
        <v>1</v>
      </c>
    </row>
    <row r="1193" spans="1:2">
      <c r="A1193" s="93" t="s">
        <v>786</v>
      </c>
      <c r="B1193" t="b">
        <v>1</v>
      </c>
    </row>
    <row r="1194" spans="1:2">
      <c r="A1194" s="93" t="s">
        <v>787</v>
      </c>
      <c r="B1194" t="b">
        <v>1</v>
      </c>
    </row>
    <row r="1195" spans="1:2">
      <c r="A1195" s="93" t="s">
        <v>788</v>
      </c>
      <c r="B1195" t="b">
        <v>1</v>
      </c>
    </row>
    <row r="1196" spans="1:2">
      <c r="A1196" s="93" t="s">
        <v>789</v>
      </c>
      <c r="B1196" t="b">
        <v>1</v>
      </c>
    </row>
    <row r="1197" spans="1:2">
      <c r="A1197" s="93" t="s">
        <v>790</v>
      </c>
      <c r="B1197" t="b">
        <v>1</v>
      </c>
    </row>
    <row r="1198" spans="1:2">
      <c r="A1198" s="93" t="s">
        <v>791</v>
      </c>
      <c r="B1198" t="b">
        <v>1</v>
      </c>
    </row>
    <row r="1199" spans="1:2">
      <c r="A1199" s="93" t="s">
        <v>792</v>
      </c>
      <c r="B1199" t="b">
        <v>1</v>
      </c>
    </row>
    <row r="1200" spans="1:2">
      <c r="A1200" s="93" t="s">
        <v>793</v>
      </c>
      <c r="B1200" t="b">
        <v>1</v>
      </c>
    </row>
    <row r="1201" spans="1:2">
      <c r="A1201" s="93" t="s">
        <v>794</v>
      </c>
      <c r="B1201" t="b">
        <v>1</v>
      </c>
    </row>
    <row r="1202" spans="1:2">
      <c r="A1202" s="93" t="s">
        <v>795</v>
      </c>
      <c r="B1202" t="b">
        <v>1</v>
      </c>
    </row>
    <row r="1203" spans="1:2">
      <c r="A1203" s="93" t="s">
        <v>796</v>
      </c>
      <c r="B1203" t="b">
        <v>1</v>
      </c>
    </row>
    <row r="1204" spans="1:2">
      <c r="A1204" s="93" t="s">
        <v>797</v>
      </c>
      <c r="B1204" t="b">
        <v>1</v>
      </c>
    </row>
    <row r="1205" spans="1:2">
      <c r="A1205" s="93" t="s">
        <v>798</v>
      </c>
      <c r="B1205" t="b">
        <v>1</v>
      </c>
    </row>
    <row r="1206" spans="1:2">
      <c r="A1206" s="93" t="s">
        <v>799</v>
      </c>
      <c r="B1206" t="b">
        <v>1</v>
      </c>
    </row>
    <row r="1207" spans="1:2">
      <c r="A1207" s="93" t="s">
        <v>800</v>
      </c>
      <c r="B1207" t="b">
        <v>1</v>
      </c>
    </row>
    <row r="1208" spans="1:2">
      <c r="A1208" s="93" t="s">
        <v>801</v>
      </c>
      <c r="B1208" t="b">
        <v>1</v>
      </c>
    </row>
    <row r="1209" spans="1:2">
      <c r="A1209" s="93" t="s">
        <v>802</v>
      </c>
      <c r="B1209" t="b">
        <v>1</v>
      </c>
    </row>
    <row r="1210" spans="1:2">
      <c r="A1210" s="93" t="s">
        <v>803</v>
      </c>
      <c r="B1210" t="b">
        <v>1</v>
      </c>
    </row>
    <row r="1211" spans="1:2">
      <c r="A1211" s="93" t="s">
        <v>804</v>
      </c>
      <c r="B1211" t="b">
        <v>1</v>
      </c>
    </row>
    <row r="1212" spans="1:2">
      <c r="A1212" s="93" t="s">
        <v>805</v>
      </c>
      <c r="B1212" t="b">
        <v>1</v>
      </c>
    </row>
    <row r="1213" spans="1:2">
      <c r="A1213" s="93" t="s">
        <v>806</v>
      </c>
      <c r="B1213" t="b">
        <v>1</v>
      </c>
    </row>
    <row r="1214" spans="1:2">
      <c r="A1214" s="93" t="s">
        <v>807</v>
      </c>
      <c r="B1214" t="b">
        <v>1</v>
      </c>
    </row>
    <row r="1215" spans="1:2">
      <c r="A1215" s="93" t="s">
        <v>808</v>
      </c>
      <c r="B1215" t="b">
        <v>1</v>
      </c>
    </row>
    <row r="1216" spans="1:2">
      <c r="A1216" s="93" t="s">
        <v>809</v>
      </c>
      <c r="B1216" t="b">
        <v>1</v>
      </c>
    </row>
    <row r="1217" spans="1:2">
      <c r="A1217" s="93" t="s">
        <v>810</v>
      </c>
      <c r="B1217" t="b">
        <v>1</v>
      </c>
    </row>
    <row r="1218" spans="1:2">
      <c r="A1218" s="93" t="s">
        <v>811</v>
      </c>
      <c r="B1218" t="b">
        <v>1</v>
      </c>
    </row>
    <row r="1219" spans="1:2">
      <c r="A1219" s="93" t="s">
        <v>812</v>
      </c>
      <c r="B1219" t="b">
        <v>1</v>
      </c>
    </row>
    <row r="1220" spans="1:2">
      <c r="A1220" s="93" t="s">
        <v>813</v>
      </c>
      <c r="B1220" t="b">
        <v>1</v>
      </c>
    </row>
    <row r="1221" spans="1:2">
      <c r="A1221" s="93" t="s">
        <v>814</v>
      </c>
      <c r="B1221" t="b">
        <v>1</v>
      </c>
    </row>
    <row r="1222" spans="1:2">
      <c r="A1222" s="93" t="s">
        <v>815</v>
      </c>
      <c r="B1222" t="b">
        <v>1</v>
      </c>
    </row>
    <row r="1223" spans="1:2">
      <c r="A1223" s="93" t="s">
        <v>816</v>
      </c>
      <c r="B1223" t="b">
        <v>1</v>
      </c>
    </row>
    <row r="1224" spans="1:2">
      <c r="A1224" s="93" t="s">
        <v>817</v>
      </c>
      <c r="B1224" t="b">
        <v>1</v>
      </c>
    </row>
    <row r="1225" spans="1:2">
      <c r="A1225" s="93" t="s">
        <v>818</v>
      </c>
      <c r="B1225" t="b">
        <v>1</v>
      </c>
    </row>
    <row r="1226" spans="1:2">
      <c r="A1226" s="93" t="s">
        <v>819</v>
      </c>
      <c r="B1226" t="b">
        <v>1</v>
      </c>
    </row>
    <row r="1227" spans="1:2">
      <c r="A1227" s="93" t="s">
        <v>820</v>
      </c>
      <c r="B1227" t="b">
        <v>1</v>
      </c>
    </row>
    <row r="1228" spans="1:2">
      <c r="A1228" s="93" t="s">
        <v>821</v>
      </c>
      <c r="B1228" t="b">
        <v>1</v>
      </c>
    </row>
    <row r="1229" spans="1:2">
      <c r="A1229" s="93" t="s">
        <v>822</v>
      </c>
      <c r="B1229" t="b">
        <v>1</v>
      </c>
    </row>
    <row r="1230" spans="1:2">
      <c r="A1230" s="93" t="s">
        <v>823</v>
      </c>
      <c r="B1230" t="b">
        <v>1</v>
      </c>
    </row>
    <row r="1231" spans="1:2">
      <c r="A1231" s="93" t="s">
        <v>824</v>
      </c>
      <c r="B1231" t="b">
        <v>1</v>
      </c>
    </row>
    <row r="1232" spans="1:2">
      <c r="A1232" s="93" t="s">
        <v>825</v>
      </c>
      <c r="B1232" t="b">
        <v>1</v>
      </c>
    </row>
    <row r="1233" spans="1:2">
      <c r="A1233" s="93" t="s">
        <v>826</v>
      </c>
      <c r="B1233" t="b">
        <v>1</v>
      </c>
    </row>
    <row r="1234" spans="1:2">
      <c r="A1234" s="93" t="s">
        <v>827</v>
      </c>
      <c r="B1234" t="b">
        <v>1</v>
      </c>
    </row>
    <row r="1235" spans="1:2">
      <c r="A1235" s="93" t="s">
        <v>828</v>
      </c>
      <c r="B1235" t="b">
        <v>1</v>
      </c>
    </row>
    <row r="1236" spans="1:2">
      <c r="A1236" s="93" t="s">
        <v>829</v>
      </c>
      <c r="B1236" t="b">
        <v>1</v>
      </c>
    </row>
    <row r="1237" spans="1:2">
      <c r="A1237" s="93" t="s">
        <v>830</v>
      </c>
      <c r="B1237" t="b">
        <v>1</v>
      </c>
    </row>
    <row r="1238" spans="1:2">
      <c r="A1238" s="93" t="s">
        <v>831</v>
      </c>
      <c r="B1238" t="b">
        <v>1</v>
      </c>
    </row>
    <row r="1239" spans="1:2">
      <c r="A1239" s="93" t="s">
        <v>832</v>
      </c>
      <c r="B1239" t="b">
        <v>1</v>
      </c>
    </row>
    <row r="1240" spans="1:2">
      <c r="A1240" s="93" t="s">
        <v>833</v>
      </c>
      <c r="B1240" t="b">
        <v>1</v>
      </c>
    </row>
    <row r="1241" spans="1:2">
      <c r="A1241" s="93" t="s">
        <v>834</v>
      </c>
      <c r="B1241" t="b">
        <v>1</v>
      </c>
    </row>
    <row r="1242" spans="1:2">
      <c r="A1242" s="93" t="s">
        <v>835</v>
      </c>
      <c r="B1242" t="b">
        <v>1</v>
      </c>
    </row>
    <row r="1243" spans="1:2">
      <c r="A1243" s="93" t="s">
        <v>836</v>
      </c>
      <c r="B1243" t="b">
        <v>1</v>
      </c>
    </row>
    <row r="1244" spans="1:2">
      <c r="A1244" s="93" t="s">
        <v>837</v>
      </c>
      <c r="B1244" t="b">
        <v>1</v>
      </c>
    </row>
    <row r="1245" spans="1:2">
      <c r="A1245" s="93" t="s">
        <v>838</v>
      </c>
      <c r="B1245" t="b">
        <v>1</v>
      </c>
    </row>
    <row r="1246" spans="1:2">
      <c r="A1246" s="93" t="s">
        <v>839</v>
      </c>
      <c r="B1246" t="b">
        <v>1</v>
      </c>
    </row>
    <row r="1247" spans="1:2">
      <c r="A1247" s="93" t="s">
        <v>840</v>
      </c>
      <c r="B1247" t="b">
        <v>1</v>
      </c>
    </row>
    <row r="1248" spans="1:2">
      <c r="A1248" s="93" t="s">
        <v>841</v>
      </c>
      <c r="B1248" t="b">
        <v>1</v>
      </c>
    </row>
    <row r="1249" spans="1:2">
      <c r="A1249" s="93" t="s">
        <v>842</v>
      </c>
      <c r="B1249" t="b">
        <v>1</v>
      </c>
    </row>
    <row r="1250" spans="1:2">
      <c r="A1250" s="93" t="s">
        <v>843</v>
      </c>
      <c r="B1250" t="b">
        <v>1</v>
      </c>
    </row>
    <row r="1251" spans="1:2">
      <c r="A1251" s="93" t="s">
        <v>844</v>
      </c>
      <c r="B1251" t="b">
        <v>1</v>
      </c>
    </row>
    <row r="1252" spans="1:2">
      <c r="A1252" s="93" t="s">
        <v>845</v>
      </c>
      <c r="B1252" t="b">
        <v>1</v>
      </c>
    </row>
    <row r="1253" spans="1:2">
      <c r="A1253" s="93" t="s">
        <v>846</v>
      </c>
      <c r="B1253" t="b">
        <v>1</v>
      </c>
    </row>
    <row r="1254" spans="1:2">
      <c r="A1254" s="93" t="s">
        <v>847</v>
      </c>
      <c r="B1254" t="b">
        <v>1</v>
      </c>
    </row>
    <row r="1255" spans="1:2">
      <c r="A1255" s="93" t="s">
        <v>848</v>
      </c>
      <c r="B1255" t="b">
        <v>1</v>
      </c>
    </row>
    <row r="1256" spans="1:2">
      <c r="A1256" s="93" t="s">
        <v>849</v>
      </c>
      <c r="B1256" t="b">
        <v>1</v>
      </c>
    </row>
    <row r="1257" spans="1:2">
      <c r="A1257" s="93" t="s">
        <v>850</v>
      </c>
      <c r="B1257" t="b">
        <v>1</v>
      </c>
    </row>
    <row r="1258" spans="1:2">
      <c r="A1258" s="93" t="s">
        <v>851</v>
      </c>
      <c r="B1258" t="b">
        <v>1</v>
      </c>
    </row>
    <row r="1259" spans="1:2">
      <c r="A1259" s="93" t="s">
        <v>852</v>
      </c>
      <c r="B1259" t="b">
        <v>1</v>
      </c>
    </row>
    <row r="1260" spans="1:2">
      <c r="A1260" s="93" t="s">
        <v>853</v>
      </c>
      <c r="B1260" t="b">
        <v>1</v>
      </c>
    </row>
    <row r="1261" spans="1:2">
      <c r="A1261" s="93" t="s">
        <v>854</v>
      </c>
      <c r="B1261" t="b">
        <v>1</v>
      </c>
    </row>
    <row r="1262" spans="1:2">
      <c r="A1262" s="93" t="s">
        <v>855</v>
      </c>
      <c r="B1262" t="b">
        <v>1</v>
      </c>
    </row>
    <row r="1263" spans="1:2">
      <c r="A1263" s="93" t="s">
        <v>856</v>
      </c>
      <c r="B1263" t="b">
        <v>1</v>
      </c>
    </row>
    <row r="1264" spans="1:2">
      <c r="A1264" s="93" t="s">
        <v>857</v>
      </c>
      <c r="B1264" t="b">
        <v>1</v>
      </c>
    </row>
    <row r="1265" spans="1:2">
      <c r="A1265" s="93" t="s">
        <v>858</v>
      </c>
      <c r="B1265" t="b">
        <v>1</v>
      </c>
    </row>
    <row r="1266" spans="1:2">
      <c r="A1266" s="93" t="s">
        <v>859</v>
      </c>
      <c r="B1266" t="b">
        <v>1</v>
      </c>
    </row>
    <row r="1267" spans="1:2">
      <c r="A1267" s="93" t="s">
        <v>860</v>
      </c>
      <c r="B1267" t="b">
        <v>1</v>
      </c>
    </row>
    <row r="1268" spans="1:2">
      <c r="A1268" s="93" t="s">
        <v>861</v>
      </c>
      <c r="B1268" t="b">
        <v>1</v>
      </c>
    </row>
    <row r="1269" spans="1:2">
      <c r="A1269" s="93" t="s">
        <v>862</v>
      </c>
      <c r="B1269" t="b">
        <v>1</v>
      </c>
    </row>
    <row r="1270" spans="1:2">
      <c r="A1270" s="93" t="s">
        <v>863</v>
      </c>
      <c r="B1270" t="b">
        <v>1</v>
      </c>
    </row>
    <row r="1271" spans="1:2">
      <c r="A1271" s="93" t="s">
        <v>864</v>
      </c>
      <c r="B1271" t="b">
        <v>1</v>
      </c>
    </row>
    <row r="1272" spans="1:2">
      <c r="A1272" s="93" t="s">
        <v>865</v>
      </c>
      <c r="B1272" t="b">
        <v>1</v>
      </c>
    </row>
    <row r="1273" spans="1:2">
      <c r="A1273" s="93" t="s">
        <v>866</v>
      </c>
      <c r="B1273" t="b">
        <v>1</v>
      </c>
    </row>
    <row r="1274" spans="1:2">
      <c r="A1274" s="93" t="s">
        <v>867</v>
      </c>
      <c r="B1274" t="b">
        <v>1</v>
      </c>
    </row>
    <row r="1275" spans="1:2">
      <c r="A1275" s="93" t="s">
        <v>868</v>
      </c>
      <c r="B1275" t="b">
        <v>1</v>
      </c>
    </row>
    <row r="1276" spans="1:2">
      <c r="A1276" s="93" t="s">
        <v>869</v>
      </c>
      <c r="B1276" t="b">
        <v>1</v>
      </c>
    </row>
    <row r="1277" spans="1:2">
      <c r="A1277" s="93" t="s">
        <v>870</v>
      </c>
      <c r="B1277" t="b">
        <v>1</v>
      </c>
    </row>
    <row r="1278" spans="1:2">
      <c r="A1278" s="93" t="s">
        <v>871</v>
      </c>
      <c r="B1278" t="b">
        <v>1</v>
      </c>
    </row>
    <row r="1279" spans="1:2">
      <c r="A1279" s="93" t="s">
        <v>872</v>
      </c>
      <c r="B1279" t="b">
        <v>1</v>
      </c>
    </row>
    <row r="1280" spans="1:2">
      <c r="A1280" s="93" t="s">
        <v>873</v>
      </c>
      <c r="B1280" t="b">
        <v>1</v>
      </c>
    </row>
    <row r="1281" spans="1:2">
      <c r="A1281" s="93" t="s">
        <v>874</v>
      </c>
      <c r="B1281" t="b">
        <v>1</v>
      </c>
    </row>
    <row r="1282" spans="1:2">
      <c r="A1282" s="93" t="s">
        <v>875</v>
      </c>
      <c r="B1282" t="b">
        <v>1</v>
      </c>
    </row>
    <row r="1283" spans="1:2">
      <c r="A1283" s="93" t="s">
        <v>876</v>
      </c>
      <c r="B1283" t="b">
        <v>1</v>
      </c>
    </row>
    <row r="1284" spans="1:2">
      <c r="A1284" s="93" t="s">
        <v>877</v>
      </c>
      <c r="B1284" t="b">
        <v>1</v>
      </c>
    </row>
    <row r="1285" spans="1:2">
      <c r="A1285" s="93" t="s">
        <v>878</v>
      </c>
      <c r="B1285" t="b">
        <v>1</v>
      </c>
    </row>
    <row r="1286" spans="1:2">
      <c r="A1286" s="93" t="s">
        <v>879</v>
      </c>
      <c r="B1286" t="b">
        <v>1</v>
      </c>
    </row>
    <row r="1287" spans="1:2">
      <c r="A1287" s="93" t="s">
        <v>880</v>
      </c>
      <c r="B1287" t="b">
        <v>1</v>
      </c>
    </row>
    <row r="1288" spans="1:2">
      <c r="A1288" s="93" t="s">
        <v>881</v>
      </c>
      <c r="B1288" t="b">
        <v>1</v>
      </c>
    </row>
    <row r="1289" spans="1:2">
      <c r="A1289" s="93" t="s">
        <v>882</v>
      </c>
      <c r="B1289" t="b">
        <v>1</v>
      </c>
    </row>
    <row r="1290" spans="1:2">
      <c r="A1290" s="93" t="s">
        <v>883</v>
      </c>
      <c r="B1290" t="b">
        <v>1</v>
      </c>
    </row>
    <row r="1291" spans="1:2">
      <c r="A1291" s="93" t="s">
        <v>884</v>
      </c>
      <c r="B1291" t="b">
        <v>1</v>
      </c>
    </row>
    <row r="1292" spans="1:2">
      <c r="A1292" s="93" t="s">
        <v>885</v>
      </c>
      <c r="B1292" t="b">
        <v>1</v>
      </c>
    </row>
    <row r="1293" spans="1:2">
      <c r="A1293" s="93" t="s">
        <v>886</v>
      </c>
      <c r="B1293" t="b">
        <v>1</v>
      </c>
    </row>
    <row r="1294" spans="1:2">
      <c r="A1294" s="93" t="s">
        <v>887</v>
      </c>
      <c r="B1294" t="b">
        <v>1</v>
      </c>
    </row>
    <row r="1295" spans="1:2">
      <c r="A1295" s="93" t="s">
        <v>888</v>
      </c>
      <c r="B1295" t="b">
        <v>1</v>
      </c>
    </row>
    <row r="1296" spans="1:2">
      <c r="A1296" s="93" t="s">
        <v>889</v>
      </c>
      <c r="B1296" t="b">
        <v>1</v>
      </c>
    </row>
    <row r="1297" spans="1:2">
      <c r="A1297" s="93" t="s">
        <v>890</v>
      </c>
      <c r="B1297" t="b">
        <v>1</v>
      </c>
    </row>
    <row r="1298" spans="1:2">
      <c r="A1298" s="93" t="s">
        <v>891</v>
      </c>
      <c r="B1298" t="b">
        <v>1</v>
      </c>
    </row>
    <row r="1299" spans="1:2">
      <c r="A1299" s="93" t="s">
        <v>892</v>
      </c>
      <c r="B1299" t="b">
        <v>1</v>
      </c>
    </row>
    <row r="1300" spans="1:2">
      <c r="A1300" s="93" t="s">
        <v>893</v>
      </c>
      <c r="B1300" t="b">
        <v>1</v>
      </c>
    </row>
    <row r="1301" spans="1:2">
      <c r="A1301" s="93" t="s">
        <v>894</v>
      </c>
      <c r="B1301" t="b">
        <v>1</v>
      </c>
    </row>
    <row r="1302" spans="1:2">
      <c r="A1302" s="93" t="s">
        <v>895</v>
      </c>
      <c r="B1302" t="b">
        <v>1</v>
      </c>
    </row>
    <row r="1303" spans="1:2">
      <c r="A1303" s="93" t="s">
        <v>896</v>
      </c>
      <c r="B1303" t="b">
        <v>1</v>
      </c>
    </row>
    <row r="1304" spans="1:2">
      <c r="A1304" s="93" t="s">
        <v>897</v>
      </c>
      <c r="B1304" t="b">
        <v>1</v>
      </c>
    </row>
    <row r="1305" spans="1:2">
      <c r="A1305" s="93" t="s">
        <v>898</v>
      </c>
      <c r="B1305" t="b">
        <v>1</v>
      </c>
    </row>
    <row r="1306" spans="1:2">
      <c r="A1306" s="93" t="s">
        <v>899</v>
      </c>
      <c r="B1306" t="b">
        <v>1</v>
      </c>
    </row>
    <row r="1307" spans="1:2">
      <c r="A1307" s="93" t="s">
        <v>900</v>
      </c>
      <c r="B1307" t="b">
        <v>1</v>
      </c>
    </row>
    <row r="1308" spans="1:2">
      <c r="A1308" s="93" t="s">
        <v>901</v>
      </c>
      <c r="B1308" t="b">
        <v>1</v>
      </c>
    </row>
    <row r="1309" spans="1:2">
      <c r="A1309" s="93" t="s">
        <v>902</v>
      </c>
      <c r="B1309" t="b">
        <v>1</v>
      </c>
    </row>
    <row r="1310" spans="1:2">
      <c r="A1310" s="93" t="s">
        <v>903</v>
      </c>
      <c r="B1310" t="b">
        <v>1</v>
      </c>
    </row>
    <row r="1311" spans="1:2">
      <c r="A1311" s="93" t="s">
        <v>904</v>
      </c>
      <c r="B1311" t="b">
        <v>1</v>
      </c>
    </row>
    <row r="1312" spans="1:2">
      <c r="A1312" s="93" t="s">
        <v>905</v>
      </c>
      <c r="B1312" t="b">
        <v>1</v>
      </c>
    </row>
    <row r="1313" spans="1:2">
      <c r="A1313" s="93" t="s">
        <v>906</v>
      </c>
      <c r="B1313" t="b">
        <v>1</v>
      </c>
    </row>
    <row r="1314" spans="1:2">
      <c r="A1314" s="93" t="s">
        <v>907</v>
      </c>
      <c r="B1314" t="b">
        <v>1</v>
      </c>
    </row>
    <row r="1315" spans="1:2">
      <c r="A1315" s="93" t="s">
        <v>908</v>
      </c>
      <c r="B1315" t="b">
        <v>1</v>
      </c>
    </row>
    <row r="1316" spans="1:2">
      <c r="A1316" s="93" t="s">
        <v>909</v>
      </c>
      <c r="B1316" t="b">
        <v>1</v>
      </c>
    </row>
    <row r="1317" spans="1:2">
      <c r="A1317" s="93" t="s">
        <v>910</v>
      </c>
      <c r="B1317" t="b">
        <v>1</v>
      </c>
    </row>
    <row r="1318" spans="1:2">
      <c r="A1318" s="93" t="s">
        <v>911</v>
      </c>
      <c r="B1318" t="b">
        <v>1</v>
      </c>
    </row>
    <row r="1319" spans="1:2">
      <c r="A1319" s="93" t="s">
        <v>912</v>
      </c>
      <c r="B1319" t="b">
        <v>1</v>
      </c>
    </row>
    <row r="1320" spans="1:2">
      <c r="A1320" s="93" t="s">
        <v>913</v>
      </c>
      <c r="B1320" t="b">
        <v>1</v>
      </c>
    </row>
    <row r="1321" spans="1:2">
      <c r="A1321" s="93" t="s">
        <v>914</v>
      </c>
      <c r="B1321" t="b">
        <v>1</v>
      </c>
    </row>
    <row r="1322" spans="1:2">
      <c r="A1322" s="93" t="s">
        <v>915</v>
      </c>
      <c r="B1322" t="b">
        <v>1</v>
      </c>
    </row>
    <row r="1323" spans="1:2">
      <c r="A1323" s="93" t="s">
        <v>916</v>
      </c>
      <c r="B1323" t="b">
        <v>1</v>
      </c>
    </row>
    <row r="1324" spans="1:2">
      <c r="A1324" s="93" t="s">
        <v>917</v>
      </c>
      <c r="B1324" t="b">
        <v>1</v>
      </c>
    </row>
    <row r="1325" spans="1:2">
      <c r="A1325" s="93" t="s">
        <v>918</v>
      </c>
      <c r="B1325" t="b">
        <v>1</v>
      </c>
    </row>
    <row r="1326" spans="1:2">
      <c r="A1326" s="93" t="s">
        <v>919</v>
      </c>
      <c r="B1326" t="b">
        <v>1</v>
      </c>
    </row>
    <row r="1327" spans="1:2">
      <c r="A1327" s="93" t="s">
        <v>920</v>
      </c>
      <c r="B1327" t="b">
        <v>1</v>
      </c>
    </row>
    <row r="1328" spans="1:2">
      <c r="A1328" s="93" t="s">
        <v>921</v>
      </c>
      <c r="B1328" t="b">
        <v>1</v>
      </c>
    </row>
    <row r="1329" spans="1:2">
      <c r="A1329" s="93" t="s">
        <v>922</v>
      </c>
      <c r="B1329" t="b">
        <v>1</v>
      </c>
    </row>
    <row r="1330" spans="1:2">
      <c r="A1330" s="93" t="s">
        <v>923</v>
      </c>
      <c r="B1330" t="b">
        <v>1</v>
      </c>
    </row>
    <row r="1331" spans="1:2">
      <c r="A1331" s="93" t="s">
        <v>924</v>
      </c>
      <c r="B1331" t="b">
        <v>1</v>
      </c>
    </row>
    <row r="1332" spans="1:2">
      <c r="A1332" s="93" t="s">
        <v>925</v>
      </c>
      <c r="B1332" t="b">
        <v>1</v>
      </c>
    </row>
    <row r="1333" spans="1:2">
      <c r="A1333" s="93" t="s">
        <v>926</v>
      </c>
      <c r="B1333" t="b">
        <v>1</v>
      </c>
    </row>
    <row r="1334" spans="1:2">
      <c r="A1334" s="93" t="s">
        <v>927</v>
      </c>
      <c r="B1334" t="b">
        <v>1</v>
      </c>
    </row>
    <row r="1335" spans="1:2">
      <c r="A1335" s="93" t="s">
        <v>928</v>
      </c>
      <c r="B1335" t="b">
        <v>1</v>
      </c>
    </row>
    <row r="1336" spans="1:2">
      <c r="A1336" s="93" t="s">
        <v>929</v>
      </c>
      <c r="B1336" t="b">
        <v>1</v>
      </c>
    </row>
    <row r="1337" spans="1:2">
      <c r="A1337" s="93" t="s">
        <v>930</v>
      </c>
      <c r="B1337" t="b">
        <v>1</v>
      </c>
    </row>
    <row r="1338" spans="1:2">
      <c r="A1338" s="93" t="s">
        <v>931</v>
      </c>
      <c r="B1338" t="b">
        <v>1</v>
      </c>
    </row>
    <row r="1339" spans="1:2">
      <c r="A1339" s="93" t="s">
        <v>932</v>
      </c>
      <c r="B1339" t="b">
        <v>1</v>
      </c>
    </row>
    <row r="1340" spans="1:2">
      <c r="A1340" s="93" t="s">
        <v>933</v>
      </c>
      <c r="B1340" t="b">
        <v>1</v>
      </c>
    </row>
    <row r="1341" spans="1:2">
      <c r="A1341" s="93" t="s">
        <v>934</v>
      </c>
      <c r="B1341" t="b">
        <v>1</v>
      </c>
    </row>
    <row r="1342" spans="1:2">
      <c r="A1342" s="93" t="s">
        <v>935</v>
      </c>
      <c r="B1342" t="b">
        <v>1</v>
      </c>
    </row>
    <row r="1343" spans="1:2">
      <c r="A1343" s="93" t="s">
        <v>936</v>
      </c>
      <c r="B1343" t="b">
        <v>1</v>
      </c>
    </row>
    <row r="1344" spans="1:2">
      <c r="A1344" s="93" t="s">
        <v>937</v>
      </c>
      <c r="B1344" t="b">
        <v>1</v>
      </c>
    </row>
    <row r="1345" spans="1:2">
      <c r="A1345" s="93" t="s">
        <v>938</v>
      </c>
      <c r="B1345" t="b">
        <v>1</v>
      </c>
    </row>
    <row r="1346" spans="1:2">
      <c r="A1346" s="93" t="s">
        <v>939</v>
      </c>
      <c r="B1346" t="b">
        <v>1</v>
      </c>
    </row>
    <row r="1347" spans="1:2">
      <c r="A1347" s="93" t="s">
        <v>940</v>
      </c>
      <c r="B1347" t="b">
        <v>1</v>
      </c>
    </row>
    <row r="1348" spans="1:2">
      <c r="A1348" s="93" t="s">
        <v>941</v>
      </c>
      <c r="B1348" t="b">
        <v>1</v>
      </c>
    </row>
    <row r="1349" spans="1:2">
      <c r="A1349" s="93" t="s">
        <v>942</v>
      </c>
      <c r="B1349" t="b">
        <v>1</v>
      </c>
    </row>
    <row r="1350" spans="1:2">
      <c r="A1350" s="93" t="s">
        <v>943</v>
      </c>
      <c r="B1350" t="b">
        <v>1</v>
      </c>
    </row>
    <row r="1351" spans="1:2">
      <c r="A1351" s="93" t="s">
        <v>944</v>
      </c>
      <c r="B1351" t="b">
        <v>1</v>
      </c>
    </row>
    <row r="1352" spans="1:2">
      <c r="A1352" s="93" t="s">
        <v>945</v>
      </c>
      <c r="B1352" t="b">
        <v>1</v>
      </c>
    </row>
    <row r="1353" spans="1:2">
      <c r="A1353" s="93" t="s">
        <v>946</v>
      </c>
      <c r="B1353" t="b">
        <v>1</v>
      </c>
    </row>
    <row r="1354" spans="1:2">
      <c r="A1354" s="93" t="s">
        <v>947</v>
      </c>
      <c r="B1354" t="b">
        <v>1</v>
      </c>
    </row>
    <row r="1355" spans="1:2">
      <c r="A1355" s="93" t="s">
        <v>948</v>
      </c>
      <c r="B1355" t="b">
        <v>1</v>
      </c>
    </row>
    <row r="1356" spans="1:2">
      <c r="A1356" s="93" t="s">
        <v>949</v>
      </c>
      <c r="B1356" t="b">
        <v>1</v>
      </c>
    </row>
    <row r="1357" spans="1:2">
      <c r="A1357" s="93" t="s">
        <v>950</v>
      </c>
      <c r="B1357" t="b">
        <v>1</v>
      </c>
    </row>
    <row r="1358" spans="1:2">
      <c r="A1358" s="93" t="s">
        <v>951</v>
      </c>
      <c r="B1358" t="b">
        <v>1</v>
      </c>
    </row>
    <row r="1359" spans="1:2">
      <c r="A1359" s="93" t="s">
        <v>952</v>
      </c>
      <c r="B1359" t="b">
        <v>1</v>
      </c>
    </row>
    <row r="1360" spans="1:2">
      <c r="A1360" s="93" t="s">
        <v>953</v>
      </c>
      <c r="B1360" t="b">
        <v>1</v>
      </c>
    </row>
    <row r="1361" spans="1:2">
      <c r="A1361" s="93" t="s">
        <v>954</v>
      </c>
      <c r="B1361" t="b">
        <v>1</v>
      </c>
    </row>
    <row r="1362" spans="1:2">
      <c r="A1362" s="93" t="s">
        <v>955</v>
      </c>
      <c r="B1362" t="b">
        <v>1</v>
      </c>
    </row>
    <row r="1363" spans="1:2">
      <c r="A1363" s="93" t="s">
        <v>956</v>
      </c>
      <c r="B1363" t="b">
        <v>1</v>
      </c>
    </row>
    <row r="1364" spans="1:2">
      <c r="A1364" s="93" t="s">
        <v>957</v>
      </c>
      <c r="B1364" t="b">
        <v>1</v>
      </c>
    </row>
    <row r="1365" spans="1:2">
      <c r="A1365" s="93" t="s">
        <v>958</v>
      </c>
      <c r="B1365" t="b">
        <v>1</v>
      </c>
    </row>
    <row r="1366" spans="1:2">
      <c r="A1366" s="93" t="s">
        <v>959</v>
      </c>
      <c r="B1366" t="b">
        <v>1</v>
      </c>
    </row>
    <row r="1367" spans="1:2">
      <c r="A1367" s="93" t="s">
        <v>960</v>
      </c>
      <c r="B1367" t="b">
        <v>1</v>
      </c>
    </row>
    <row r="1368" spans="1:2">
      <c r="A1368" s="93" t="s">
        <v>961</v>
      </c>
      <c r="B1368" t="b">
        <v>1</v>
      </c>
    </row>
    <row r="1369" spans="1:2">
      <c r="A1369" s="93" t="s">
        <v>962</v>
      </c>
      <c r="B1369" t="b">
        <v>1</v>
      </c>
    </row>
    <row r="1370" spans="1:2">
      <c r="A1370" s="93" t="s">
        <v>963</v>
      </c>
      <c r="B1370" t="b">
        <v>1</v>
      </c>
    </row>
    <row r="1371" spans="1:2">
      <c r="A1371" s="93" t="s">
        <v>964</v>
      </c>
      <c r="B1371" t="b">
        <v>1</v>
      </c>
    </row>
    <row r="1372" spans="1:2">
      <c r="A1372" s="93" t="s">
        <v>965</v>
      </c>
      <c r="B1372" t="b">
        <v>1</v>
      </c>
    </row>
    <row r="1373" spans="1:2">
      <c r="A1373" s="93" t="s">
        <v>966</v>
      </c>
      <c r="B1373" t="b">
        <v>1</v>
      </c>
    </row>
    <row r="1374" spans="1:2">
      <c r="A1374" s="93" t="s">
        <v>967</v>
      </c>
      <c r="B1374" t="b">
        <v>1</v>
      </c>
    </row>
    <row r="1375" spans="1:2">
      <c r="A1375" s="93" t="s">
        <v>968</v>
      </c>
      <c r="B1375" t="b">
        <v>1</v>
      </c>
    </row>
    <row r="1376" spans="1:2">
      <c r="A1376" s="93" t="s">
        <v>969</v>
      </c>
      <c r="B1376" t="b">
        <v>1</v>
      </c>
    </row>
    <row r="1377" spans="1:2">
      <c r="A1377" s="93" t="s">
        <v>970</v>
      </c>
      <c r="B1377" t="b">
        <v>1</v>
      </c>
    </row>
    <row r="1378" spans="1:2">
      <c r="A1378" s="93" t="s">
        <v>971</v>
      </c>
      <c r="B1378" t="b">
        <v>1</v>
      </c>
    </row>
    <row r="1379" spans="1:2">
      <c r="A1379" s="93" t="s">
        <v>972</v>
      </c>
      <c r="B1379" t="b">
        <v>1</v>
      </c>
    </row>
    <row r="1380" spans="1:2">
      <c r="A1380" s="93" t="s">
        <v>973</v>
      </c>
      <c r="B1380" t="b">
        <v>1</v>
      </c>
    </row>
    <row r="1381" spans="1:2">
      <c r="A1381" s="93" t="s">
        <v>974</v>
      </c>
      <c r="B1381" t="b">
        <v>1</v>
      </c>
    </row>
    <row r="1382" spans="1:2">
      <c r="A1382" s="93" t="s">
        <v>975</v>
      </c>
      <c r="B1382" t="b">
        <v>1</v>
      </c>
    </row>
    <row r="1383" spans="1:2">
      <c r="A1383" s="93" t="s">
        <v>976</v>
      </c>
      <c r="B1383" t="b">
        <v>1</v>
      </c>
    </row>
    <row r="1384" spans="1:2">
      <c r="A1384" s="93" t="s">
        <v>977</v>
      </c>
      <c r="B1384" t="b">
        <v>1</v>
      </c>
    </row>
    <row r="1385" spans="1:2">
      <c r="A1385" s="93" t="s">
        <v>978</v>
      </c>
      <c r="B1385" t="b">
        <v>1</v>
      </c>
    </row>
    <row r="1386" spans="1:2">
      <c r="A1386" s="93" t="s">
        <v>979</v>
      </c>
      <c r="B1386" t="b">
        <v>1</v>
      </c>
    </row>
    <row r="1387" spans="1:2">
      <c r="A1387" s="93" t="s">
        <v>980</v>
      </c>
      <c r="B1387" t="b">
        <v>1</v>
      </c>
    </row>
    <row r="1388" spans="1:2">
      <c r="A1388" s="93" t="s">
        <v>981</v>
      </c>
      <c r="B1388" t="b">
        <v>1</v>
      </c>
    </row>
    <row r="1389" spans="1:2">
      <c r="A1389" s="93" t="s">
        <v>982</v>
      </c>
      <c r="B1389" t="b">
        <v>1</v>
      </c>
    </row>
    <row r="1390" spans="1:2">
      <c r="A1390" s="93" t="s">
        <v>983</v>
      </c>
      <c r="B1390" t="b">
        <v>1</v>
      </c>
    </row>
    <row r="1391" spans="1:2">
      <c r="A1391" s="93" t="s">
        <v>984</v>
      </c>
      <c r="B1391" t="b">
        <v>1</v>
      </c>
    </row>
    <row r="1392" spans="1:2">
      <c r="A1392" s="93" t="s">
        <v>985</v>
      </c>
      <c r="B1392" t="b">
        <v>1</v>
      </c>
    </row>
    <row r="1393" spans="1:2">
      <c r="A1393" s="93" t="s">
        <v>986</v>
      </c>
      <c r="B1393" t="b">
        <v>1</v>
      </c>
    </row>
    <row r="1394" spans="1:2">
      <c r="A1394" s="93" t="s">
        <v>987</v>
      </c>
      <c r="B1394" t="b">
        <v>1</v>
      </c>
    </row>
    <row r="1395" spans="1:2">
      <c r="A1395" s="93" t="s">
        <v>988</v>
      </c>
      <c r="B1395" t="b">
        <v>1</v>
      </c>
    </row>
    <row r="1396" spans="1:2">
      <c r="A1396" s="93" t="s">
        <v>989</v>
      </c>
      <c r="B1396" t="b">
        <v>1</v>
      </c>
    </row>
    <row r="1397" spans="1:2">
      <c r="A1397" s="93" t="s">
        <v>990</v>
      </c>
      <c r="B1397" t="b">
        <v>1</v>
      </c>
    </row>
    <row r="1398" spans="1:2">
      <c r="A1398" s="93" t="s">
        <v>991</v>
      </c>
      <c r="B1398" t="b">
        <v>1</v>
      </c>
    </row>
    <row r="1399" spans="1:2">
      <c r="A1399" s="93" t="s">
        <v>992</v>
      </c>
      <c r="B1399" t="b">
        <v>1</v>
      </c>
    </row>
    <row r="1400" spans="1:2">
      <c r="A1400" s="93" t="s">
        <v>993</v>
      </c>
      <c r="B1400" t="b">
        <v>1</v>
      </c>
    </row>
    <row r="1401" spans="1:2">
      <c r="A1401" s="93" t="s">
        <v>994</v>
      </c>
      <c r="B1401" t="b">
        <v>1</v>
      </c>
    </row>
    <row r="1402" spans="1:2">
      <c r="A1402" s="93" t="s">
        <v>995</v>
      </c>
      <c r="B1402" t="b">
        <v>1</v>
      </c>
    </row>
    <row r="1403" spans="1:2">
      <c r="A1403" s="93" t="s">
        <v>996</v>
      </c>
      <c r="B1403" t="b">
        <v>1</v>
      </c>
    </row>
    <row r="1404" spans="1:2">
      <c r="A1404" s="93" t="s">
        <v>997</v>
      </c>
      <c r="B1404" t="b">
        <v>1</v>
      </c>
    </row>
    <row r="1405" spans="1:2">
      <c r="A1405" s="93" t="s">
        <v>998</v>
      </c>
      <c r="B1405" t="b">
        <v>1</v>
      </c>
    </row>
    <row r="1406" spans="1:2">
      <c r="A1406" s="93" t="s">
        <v>999</v>
      </c>
      <c r="B1406" t="b">
        <v>1</v>
      </c>
    </row>
    <row r="1407" spans="1:2">
      <c r="A1407" s="93" t="s">
        <v>1000</v>
      </c>
      <c r="B1407" t="b">
        <v>1</v>
      </c>
    </row>
    <row r="1408" spans="1:2">
      <c r="A1408" s="93" t="s">
        <v>1001</v>
      </c>
      <c r="B1408" t="b">
        <v>1</v>
      </c>
    </row>
    <row r="1409" spans="1:2">
      <c r="A1409" s="93" t="s">
        <v>1002</v>
      </c>
      <c r="B1409" t="b">
        <v>1</v>
      </c>
    </row>
    <row r="1410" spans="1:2">
      <c r="A1410" s="93" t="s">
        <v>1003</v>
      </c>
      <c r="B1410" t="b">
        <v>1</v>
      </c>
    </row>
    <row r="1411" spans="1:2">
      <c r="A1411" s="93" t="s">
        <v>1004</v>
      </c>
      <c r="B1411" t="b">
        <v>1</v>
      </c>
    </row>
    <row r="1412" spans="1:2">
      <c r="A1412" s="93" t="s">
        <v>1005</v>
      </c>
      <c r="B1412" t="b">
        <v>1</v>
      </c>
    </row>
    <row r="1413" spans="1:2">
      <c r="A1413" s="93" t="s">
        <v>1006</v>
      </c>
      <c r="B1413" t="b">
        <v>1</v>
      </c>
    </row>
    <row r="1414" spans="1:2">
      <c r="A1414" s="93" t="s">
        <v>1007</v>
      </c>
      <c r="B1414" t="b">
        <v>1</v>
      </c>
    </row>
    <row r="1415" spans="1:2">
      <c r="A1415" s="93" t="s">
        <v>1008</v>
      </c>
      <c r="B1415" t="b">
        <v>1</v>
      </c>
    </row>
    <row r="1416" spans="1:2">
      <c r="A1416" s="93" t="s">
        <v>1009</v>
      </c>
      <c r="B1416" t="b">
        <v>1</v>
      </c>
    </row>
    <row r="1417" spans="1:2">
      <c r="A1417" s="93" t="s">
        <v>1010</v>
      </c>
      <c r="B1417" t="b">
        <v>1</v>
      </c>
    </row>
    <row r="1418" spans="1:2">
      <c r="A1418" s="93" t="s">
        <v>1011</v>
      </c>
      <c r="B1418" t="b">
        <v>1</v>
      </c>
    </row>
    <row r="1419" spans="1:2">
      <c r="A1419" s="93" t="s">
        <v>1012</v>
      </c>
      <c r="B1419" t="b">
        <v>1</v>
      </c>
    </row>
    <row r="1420" spans="1:2">
      <c r="A1420" s="93" t="s">
        <v>1013</v>
      </c>
      <c r="B1420" t="b">
        <v>1</v>
      </c>
    </row>
    <row r="1421" spans="1:2">
      <c r="A1421" s="93" t="s">
        <v>1014</v>
      </c>
      <c r="B1421" t="b">
        <v>1</v>
      </c>
    </row>
    <row r="1422" spans="1:2">
      <c r="A1422" s="93" t="s">
        <v>1015</v>
      </c>
      <c r="B1422" t="b">
        <v>1</v>
      </c>
    </row>
    <row r="1423" spans="1:2">
      <c r="A1423" s="93" t="s">
        <v>1016</v>
      </c>
      <c r="B1423" t="b">
        <v>1</v>
      </c>
    </row>
    <row r="1424" spans="1:2">
      <c r="A1424" s="93" t="s">
        <v>1017</v>
      </c>
      <c r="B1424" t="b">
        <v>1</v>
      </c>
    </row>
    <row r="1425" spans="1:2">
      <c r="A1425" s="93" t="s">
        <v>1018</v>
      </c>
      <c r="B1425" t="b">
        <v>1</v>
      </c>
    </row>
    <row r="1426" spans="1:2">
      <c r="A1426" s="93" t="s">
        <v>1019</v>
      </c>
      <c r="B1426" t="b">
        <v>1</v>
      </c>
    </row>
    <row r="1427" spans="1:2">
      <c r="A1427" s="93" t="s">
        <v>1020</v>
      </c>
      <c r="B1427" t="b">
        <v>1</v>
      </c>
    </row>
    <row r="1428" spans="1:2">
      <c r="A1428" s="93" t="s">
        <v>1021</v>
      </c>
      <c r="B1428" t="b">
        <v>1</v>
      </c>
    </row>
    <row r="1429" spans="1:2">
      <c r="A1429" s="93" t="s">
        <v>1022</v>
      </c>
      <c r="B1429" t="b">
        <v>1</v>
      </c>
    </row>
    <row r="1430" spans="1:2">
      <c r="A1430" s="93" t="s">
        <v>1023</v>
      </c>
      <c r="B1430" t="b">
        <v>1</v>
      </c>
    </row>
    <row r="1431" spans="1:2">
      <c r="A1431" s="93" t="s">
        <v>1024</v>
      </c>
      <c r="B1431" t="b">
        <v>1</v>
      </c>
    </row>
    <row r="1432" spans="1:2">
      <c r="A1432" s="93" t="s">
        <v>1025</v>
      </c>
      <c r="B1432" t="b">
        <v>1</v>
      </c>
    </row>
    <row r="1433" spans="1:2">
      <c r="A1433" s="93" t="s">
        <v>1026</v>
      </c>
      <c r="B1433" t="b">
        <v>1</v>
      </c>
    </row>
    <row r="1434" spans="1:2">
      <c r="A1434" s="93" t="s">
        <v>1027</v>
      </c>
      <c r="B1434" t="b">
        <v>1</v>
      </c>
    </row>
    <row r="1435" spans="1:2">
      <c r="A1435" s="93" t="s">
        <v>1028</v>
      </c>
      <c r="B1435" t="b">
        <v>1</v>
      </c>
    </row>
    <row r="1436" spans="1:2">
      <c r="A1436" s="93" t="s">
        <v>1029</v>
      </c>
      <c r="B1436" t="b">
        <v>1</v>
      </c>
    </row>
    <row r="1437" spans="1:2">
      <c r="A1437" s="93" t="s">
        <v>1030</v>
      </c>
      <c r="B1437" t="b">
        <v>1</v>
      </c>
    </row>
    <row r="1438" spans="1:2">
      <c r="A1438" s="93" t="s">
        <v>1031</v>
      </c>
      <c r="B1438" t="b">
        <v>1</v>
      </c>
    </row>
    <row r="1439" spans="1:2">
      <c r="A1439" s="93" t="s">
        <v>1032</v>
      </c>
      <c r="B1439" t="b">
        <v>1</v>
      </c>
    </row>
    <row r="1440" spans="1:2">
      <c r="A1440" s="93" t="s">
        <v>1033</v>
      </c>
      <c r="B1440" t="b">
        <v>1</v>
      </c>
    </row>
    <row r="1441" spans="1:2">
      <c r="A1441" s="93" t="s">
        <v>1034</v>
      </c>
      <c r="B1441" t="b">
        <v>1</v>
      </c>
    </row>
    <row r="1442" spans="1:2">
      <c r="A1442" s="93" t="s">
        <v>1035</v>
      </c>
      <c r="B1442" t="b">
        <v>1</v>
      </c>
    </row>
    <row r="1443" spans="1:2">
      <c r="A1443" s="93" t="s">
        <v>1036</v>
      </c>
      <c r="B1443" t="b">
        <v>1</v>
      </c>
    </row>
    <row r="1444" spans="1:2">
      <c r="A1444" s="93" t="s">
        <v>1037</v>
      </c>
      <c r="B1444" t="b">
        <v>1</v>
      </c>
    </row>
    <row r="1445" spans="1:2">
      <c r="A1445" s="93" t="s">
        <v>1038</v>
      </c>
      <c r="B1445" t="b">
        <v>1</v>
      </c>
    </row>
    <row r="1446" spans="1:2">
      <c r="A1446" s="93" t="s">
        <v>1039</v>
      </c>
      <c r="B1446" t="b">
        <v>1</v>
      </c>
    </row>
    <row r="1447" spans="1:2">
      <c r="A1447" s="93" t="s">
        <v>1040</v>
      </c>
      <c r="B1447" t="b">
        <v>1</v>
      </c>
    </row>
    <row r="1448" spans="1:2">
      <c r="A1448" s="93" t="s">
        <v>1041</v>
      </c>
      <c r="B1448" t="b">
        <v>1</v>
      </c>
    </row>
    <row r="1449" spans="1:2">
      <c r="A1449" s="93" t="s">
        <v>1042</v>
      </c>
      <c r="B1449" t="b">
        <v>1</v>
      </c>
    </row>
    <row r="1450" spans="1:2">
      <c r="A1450" s="93" t="s">
        <v>1043</v>
      </c>
      <c r="B1450" t="b">
        <v>1</v>
      </c>
    </row>
    <row r="1451" spans="1:2">
      <c r="A1451" s="93" t="s">
        <v>1044</v>
      </c>
      <c r="B1451" t="b">
        <v>1</v>
      </c>
    </row>
    <row r="1452" spans="1:2">
      <c r="A1452" s="93" t="s">
        <v>1045</v>
      </c>
      <c r="B1452" t="b">
        <v>1</v>
      </c>
    </row>
    <row r="1453" spans="1:2">
      <c r="A1453" s="93" t="s">
        <v>1046</v>
      </c>
      <c r="B1453" t="b">
        <v>1</v>
      </c>
    </row>
    <row r="1454" spans="1:2">
      <c r="A1454" s="93" t="s">
        <v>1047</v>
      </c>
      <c r="B1454" t="b">
        <v>1</v>
      </c>
    </row>
    <row r="1455" spans="1:2">
      <c r="A1455" s="93" t="s">
        <v>1048</v>
      </c>
      <c r="B1455" t="b">
        <v>1</v>
      </c>
    </row>
    <row r="1456" spans="1:2">
      <c r="A1456" s="93" t="s">
        <v>1049</v>
      </c>
      <c r="B1456" t="b">
        <v>1</v>
      </c>
    </row>
    <row r="1457" spans="1:2">
      <c r="A1457" s="93" t="s">
        <v>1050</v>
      </c>
      <c r="B1457" t="b">
        <v>1</v>
      </c>
    </row>
    <row r="1458" spans="1:2">
      <c r="A1458" s="93" t="s">
        <v>1051</v>
      </c>
      <c r="B1458" t="b">
        <v>1</v>
      </c>
    </row>
    <row r="1459" spans="1:2">
      <c r="A1459" s="93" t="s">
        <v>1052</v>
      </c>
      <c r="B1459" t="b">
        <v>1</v>
      </c>
    </row>
    <row r="1460" spans="1:2">
      <c r="A1460" s="93" t="s">
        <v>1053</v>
      </c>
      <c r="B1460" t="b">
        <v>1</v>
      </c>
    </row>
    <row r="1461" spans="1:2">
      <c r="A1461" s="93" t="s">
        <v>1054</v>
      </c>
      <c r="B1461" t="b">
        <v>1</v>
      </c>
    </row>
    <row r="1462" spans="1:2">
      <c r="A1462" s="93" t="s">
        <v>1055</v>
      </c>
      <c r="B1462" t="b">
        <v>1</v>
      </c>
    </row>
    <row r="1463" spans="1:2">
      <c r="A1463" s="93" t="s">
        <v>1056</v>
      </c>
      <c r="B1463" t="b">
        <v>1</v>
      </c>
    </row>
    <row r="1464" spans="1:2">
      <c r="A1464" s="93" t="s">
        <v>1057</v>
      </c>
      <c r="B1464" t="b">
        <v>1</v>
      </c>
    </row>
    <row r="1465" spans="1:2">
      <c r="A1465" s="93" t="s">
        <v>1058</v>
      </c>
      <c r="B1465" t="b">
        <v>1</v>
      </c>
    </row>
    <row r="1466" spans="1:2">
      <c r="A1466" s="93" t="s">
        <v>1059</v>
      </c>
      <c r="B1466" t="b">
        <v>1</v>
      </c>
    </row>
    <row r="1467" spans="1:2">
      <c r="A1467" s="93" t="s">
        <v>1060</v>
      </c>
      <c r="B1467" t="b">
        <v>1</v>
      </c>
    </row>
    <row r="1468" spans="1:2">
      <c r="A1468" s="93" t="s">
        <v>1061</v>
      </c>
      <c r="B1468" t="b">
        <v>1</v>
      </c>
    </row>
    <row r="1469" spans="1:2">
      <c r="A1469" s="93" t="s">
        <v>1062</v>
      </c>
      <c r="B1469" t="b">
        <v>1</v>
      </c>
    </row>
    <row r="1470" spans="1:2">
      <c r="A1470" s="93" t="s">
        <v>1063</v>
      </c>
      <c r="B1470" t="b">
        <v>1</v>
      </c>
    </row>
    <row r="1471" spans="1:2">
      <c r="A1471" s="93" t="s">
        <v>1064</v>
      </c>
      <c r="B1471" t="b">
        <v>1</v>
      </c>
    </row>
    <row r="1472" spans="1:2">
      <c r="A1472" s="93" t="s">
        <v>1065</v>
      </c>
      <c r="B1472" t="b">
        <v>1</v>
      </c>
    </row>
    <row r="1473" spans="1:2">
      <c r="A1473" s="93" t="s">
        <v>1066</v>
      </c>
      <c r="B1473" t="b">
        <v>1</v>
      </c>
    </row>
    <row r="1474" spans="1:2">
      <c r="A1474" s="93" t="s">
        <v>1067</v>
      </c>
      <c r="B1474" t="b">
        <v>1</v>
      </c>
    </row>
    <row r="1475" spans="1:2">
      <c r="A1475" s="93" t="s">
        <v>1068</v>
      </c>
      <c r="B1475" t="b">
        <v>1</v>
      </c>
    </row>
    <row r="1476" spans="1:2">
      <c r="A1476" s="93" t="s">
        <v>1069</v>
      </c>
      <c r="B1476" t="b">
        <v>1</v>
      </c>
    </row>
    <row r="1477" spans="1:2">
      <c r="A1477" s="93" t="s">
        <v>1070</v>
      </c>
      <c r="B1477" t="b">
        <v>1</v>
      </c>
    </row>
    <row r="1478" spans="1:2">
      <c r="A1478" s="93" t="s">
        <v>1071</v>
      </c>
      <c r="B1478" t="b">
        <v>1</v>
      </c>
    </row>
    <row r="1479" spans="1:2">
      <c r="A1479" s="93" t="s">
        <v>1072</v>
      </c>
      <c r="B1479" t="b">
        <v>1</v>
      </c>
    </row>
    <row r="1480" spans="1:2">
      <c r="A1480" s="93" t="s">
        <v>1073</v>
      </c>
      <c r="B1480" t="b">
        <v>1</v>
      </c>
    </row>
    <row r="1481" spans="1:2">
      <c r="A1481" s="93" t="s">
        <v>1074</v>
      </c>
      <c r="B1481" t="b">
        <v>1</v>
      </c>
    </row>
    <row r="1482" spans="1:2">
      <c r="A1482" s="93" t="s">
        <v>1075</v>
      </c>
      <c r="B1482" t="b">
        <v>1</v>
      </c>
    </row>
    <row r="1483" spans="1:2">
      <c r="A1483" s="93" t="s">
        <v>1076</v>
      </c>
      <c r="B1483" t="b">
        <v>1</v>
      </c>
    </row>
    <row r="1484" spans="1:2">
      <c r="A1484" s="93" t="s">
        <v>1077</v>
      </c>
      <c r="B1484" t="b">
        <v>1</v>
      </c>
    </row>
    <row r="1485" spans="1:2">
      <c r="A1485" s="93" t="s">
        <v>1078</v>
      </c>
      <c r="B1485" t="b">
        <v>1</v>
      </c>
    </row>
    <row r="1486" spans="1:2">
      <c r="A1486" s="93" t="s">
        <v>1079</v>
      </c>
      <c r="B1486" t="b">
        <v>1</v>
      </c>
    </row>
    <row r="1487" spans="1:2">
      <c r="A1487" s="93" t="s">
        <v>1080</v>
      </c>
      <c r="B1487" t="b">
        <v>1</v>
      </c>
    </row>
    <row r="1488" spans="1:2">
      <c r="A1488" s="93" t="s">
        <v>1081</v>
      </c>
      <c r="B1488" t="b">
        <v>1</v>
      </c>
    </row>
    <row r="1489" spans="1:2">
      <c r="A1489" s="93" t="s">
        <v>1082</v>
      </c>
      <c r="B1489" t="b">
        <v>1</v>
      </c>
    </row>
    <row r="1490" spans="1:2">
      <c r="A1490" s="93" t="s">
        <v>1083</v>
      </c>
      <c r="B1490" t="b">
        <v>1</v>
      </c>
    </row>
    <row r="1491" spans="1:2">
      <c r="A1491" s="93" t="s">
        <v>1084</v>
      </c>
      <c r="B1491" t="b">
        <v>1</v>
      </c>
    </row>
    <row r="1492" spans="1:2">
      <c r="A1492" s="93" t="s">
        <v>1085</v>
      </c>
      <c r="B1492" t="b">
        <v>1</v>
      </c>
    </row>
    <row r="1493" spans="1:2">
      <c r="A1493" s="93" t="s">
        <v>1086</v>
      </c>
      <c r="B1493" t="b">
        <v>1</v>
      </c>
    </row>
    <row r="1494" spans="1:2">
      <c r="A1494" s="93" t="s">
        <v>1087</v>
      </c>
      <c r="B1494" t="b">
        <v>1</v>
      </c>
    </row>
    <row r="1495" spans="1:2">
      <c r="A1495" s="93" t="s">
        <v>1088</v>
      </c>
      <c r="B1495" t="b">
        <v>1</v>
      </c>
    </row>
    <row r="1496" spans="1:2">
      <c r="A1496" s="93" t="s">
        <v>1089</v>
      </c>
      <c r="B1496" t="b">
        <v>1</v>
      </c>
    </row>
    <row r="1497" spans="1:2">
      <c r="A1497" s="93" t="s">
        <v>1090</v>
      </c>
      <c r="B1497" t="b">
        <v>1</v>
      </c>
    </row>
    <row r="1498" spans="1:2">
      <c r="A1498" s="93" t="s">
        <v>1091</v>
      </c>
      <c r="B1498" t="b">
        <v>1</v>
      </c>
    </row>
    <row r="1499" spans="1:2">
      <c r="A1499" s="93" t="s">
        <v>1092</v>
      </c>
      <c r="B1499" t="b">
        <v>1</v>
      </c>
    </row>
    <row r="1500" spans="1:2">
      <c r="A1500" s="93" t="s">
        <v>1093</v>
      </c>
      <c r="B1500" t="b">
        <v>1</v>
      </c>
    </row>
    <row r="1501" spans="1:2">
      <c r="A1501" s="93" t="s">
        <v>1094</v>
      </c>
      <c r="B1501" t="b">
        <v>1</v>
      </c>
    </row>
    <row r="1502" spans="1:2">
      <c r="A1502" s="93" t="s">
        <v>1095</v>
      </c>
      <c r="B1502" t="b">
        <v>1</v>
      </c>
    </row>
    <row r="1503" spans="1:2">
      <c r="A1503" s="93" t="s">
        <v>1096</v>
      </c>
      <c r="B1503" t="b">
        <v>1</v>
      </c>
    </row>
    <row r="1504" spans="1:2">
      <c r="A1504" s="93" t="s">
        <v>1097</v>
      </c>
      <c r="B1504" t="b">
        <v>1</v>
      </c>
    </row>
    <row r="1505" spans="1:2">
      <c r="A1505" s="93" t="s">
        <v>1098</v>
      </c>
      <c r="B1505" t="b">
        <v>1</v>
      </c>
    </row>
    <row r="1506" spans="1:2">
      <c r="A1506" s="93" t="s">
        <v>1099</v>
      </c>
      <c r="B1506" t="b">
        <v>1</v>
      </c>
    </row>
    <row r="1507" spans="1:2">
      <c r="A1507" s="93" t="s">
        <v>1100</v>
      </c>
      <c r="B1507" t="b">
        <v>1</v>
      </c>
    </row>
    <row r="1508" spans="1:2">
      <c r="A1508" s="93" t="s">
        <v>1101</v>
      </c>
      <c r="B1508" t="b">
        <v>1</v>
      </c>
    </row>
    <row r="1509" spans="1:2">
      <c r="A1509" s="93" t="s">
        <v>1102</v>
      </c>
      <c r="B1509" t="b">
        <v>1</v>
      </c>
    </row>
    <row r="1510" spans="1:2">
      <c r="A1510" s="93" t="s">
        <v>1103</v>
      </c>
      <c r="B1510" t="b">
        <v>1</v>
      </c>
    </row>
    <row r="1511" spans="1:2">
      <c r="A1511" s="93" t="s">
        <v>1104</v>
      </c>
      <c r="B1511" t="b">
        <v>1</v>
      </c>
    </row>
    <row r="1512" spans="1:2">
      <c r="A1512" s="93" t="s">
        <v>1105</v>
      </c>
      <c r="B1512" t="b">
        <v>1</v>
      </c>
    </row>
    <row r="1513" spans="1:2">
      <c r="A1513" s="93" t="s">
        <v>1106</v>
      </c>
      <c r="B1513" t="b">
        <v>1</v>
      </c>
    </row>
    <row r="1514" spans="1:2">
      <c r="A1514" s="93" t="s">
        <v>1107</v>
      </c>
      <c r="B1514" t="b">
        <v>1</v>
      </c>
    </row>
    <row r="1515" spans="1:2">
      <c r="A1515" s="93" t="s">
        <v>1108</v>
      </c>
      <c r="B1515" t="b">
        <v>1</v>
      </c>
    </row>
    <row r="1516" spans="1:2">
      <c r="A1516" s="93" t="s">
        <v>1109</v>
      </c>
      <c r="B1516" t="b">
        <v>1</v>
      </c>
    </row>
    <row r="1517" spans="1:2">
      <c r="A1517" s="93" t="s">
        <v>1110</v>
      </c>
      <c r="B1517" t="b">
        <v>1</v>
      </c>
    </row>
    <row r="1518" spans="1:2">
      <c r="A1518" s="93" t="s">
        <v>1111</v>
      </c>
      <c r="B1518" t="b">
        <v>1</v>
      </c>
    </row>
    <row r="1519" spans="1:2">
      <c r="A1519" s="93" t="s">
        <v>1112</v>
      </c>
      <c r="B1519" t="b">
        <v>1</v>
      </c>
    </row>
    <row r="1520" spans="1:2">
      <c r="A1520" s="93" t="s">
        <v>1113</v>
      </c>
      <c r="B1520" t="b">
        <v>1</v>
      </c>
    </row>
    <row r="1521" spans="1:2">
      <c r="A1521" s="93" t="s">
        <v>1114</v>
      </c>
      <c r="B1521" t="b">
        <v>1</v>
      </c>
    </row>
    <row r="1522" spans="1:2">
      <c r="A1522" s="93" t="s">
        <v>1115</v>
      </c>
      <c r="B1522" t="b">
        <v>1</v>
      </c>
    </row>
    <row r="1523" spans="1:2">
      <c r="A1523" s="93" t="s">
        <v>1116</v>
      </c>
      <c r="B1523" t="b">
        <v>1</v>
      </c>
    </row>
    <row r="1524" spans="1:2">
      <c r="A1524" s="93" t="s">
        <v>1117</v>
      </c>
      <c r="B1524" t="b">
        <v>1</v>
      </c>
    </row>
    <row r="1525" spans="1:2">
      <c r="A1525" s="93" t="s">
        <v>1118</v>
      </c>
      <c r="B1525" t="b">
        <v>1</v>
      </c>
    </row>
    <row r="1526" spans="1:2">
      <c r="A1526" s="93" t="s">
        <v>1119</v>
      </c>
      <c r="B1526" t="b">
        <v>1</v>
      </c>
    </row>
    <row r="1527" spans="1:2">
      <c r="A1527" s="93" t="s">
        <v>1120</v>
      </c>
      <c r="B1527" t="b">
        <v>1</v>
      </c>
    </row>
    <row r="1528" spans="1:2">
      <c r="A1528" s="93" t="s">
        <v>1121</v>
      </c>
      <c r="B1528" t="b">
        <v>1</v>
      </c>
    </row>
    <row r="1529" spans="1:2">
      <c r="A1529" s="93" t="s">
        <v>1122</v>
      </c>
      <c r="B1529" t="b">
        <v>1</v>
      </c>
    </row>
    <row r="1530" spans="1:2">
      <c r="A1530" s="93" t="s">
        <v>1123</v>
      </c>
      <c r="B1530" t="b">
        <v>1</v>
      </c>
    </row>
    <row r="1531" spans="1:2">
      <c r="A1531" s="93" t="s">
        <v>1124</v>
      </c>
      <c r="B1531" t="b">
        <v>1</v>
      </c>
    </row>
    <row r="1532" spans="1:2">
      <c r="A1532" s="93" t="s">
        <v>1125</v>
      </c>
      <c r="B1532" t="b">
        <v>1</v>
      </c>
    </row>
    <row r="1533" spans="1:2">
      <c r="A1533" s="93" t="s">
        <v>1126</v>
      </c>
      <c r="B1533" t="b">
        <v>1</v>
      </c>
    </row>
    <row r="1534" spans="1:2">
      <c r="A1534" s="93" t="s">
        <v>1127</v>
      </c>
      <c r="B1534" t="b">
        <v>1</v>
      </c>
    </row>
    <row r="1535" spans="1:2">
      <c r="A1535" s="93" t="s">
        <v>1128</v>
      </c>
      <c r="B1535" t="b">
        <v>1</v>
      </c>
    </row>
    <row r="1536" spans="1:2">
      <c r="A1536" s="93" t="s">
        <v>1129</v>
      </c>
      <c r="B1536" t="b">
        <v>1</v>
      </c>
    </row>
    <row r="1537" spans="1:2">
      <c r="A1537" s="93" t="s">
        <v>1130</v>
      </c>
      <c r="B1537" t="b">
        <v>1</v>
      </c>
    </row>
    <row r="1538" spans="1:2">
      <c r="A1538" s="93" t="s">
        <v>1131</v>
      </c>
      <c r="B1538" t="b">
        <v>1</v>
      </c>
    </row>
    <row r="1539" spans="1:2">
      <c r="A1539" s="93" t="s">
        <v>1132</v>
      </c>
      <c r="B1539" t="b">
        <v>1</v>
      </c>
    </row>
    <row r="1540" spans="1:2">
      <c r="A1540" s="93" t="s">
        <v>1133</v>
      </c>
      <c r="B1540" t="b">
        <v>1</v>
      </c>
    </row>
    <row r="1541" spans="1:2">
      <c r="A1541" s="93" t="s">
        <v>1134</v>
      </c>
      <c r="B1541" t="b">
        <v>1</v>
      </c>
    </row>
    <row r="1542" spans="1:2">
      <c r="A1542" s="93" t="s">
        <v>1135</v>
      </c>
      <c r="B1542" t="b">
        <v>1</v>
      </c>
    </row>
    <row r="1543" spans="1:2">
      <c r="A1543" s="93" t="s">
        <v>1136</v>
      </c>
      <c r="B1543" t="b">
        <v>1</v>
      </c>
    </row>
    <row r="1544" spans="1:2">
      <c r="A1544" s="93" t="s">
        <v>1137</v>
      </c>
      <c r="B1544" t="b">
        <v>1</v>
      </c>
    </row>
    <row r="1545" spans="1:2">
      <c r="A1545" s="93" t="s">
        <v>1138</v>
      </c>
      <c r="B1545" t="b">
        <v>1</v>
      </c>
    </row>
    <row r="1546" spans="1:2">
      <c r="A1546" s="93" t="s">
        <v>1139</v>
      </c>
      <c r="B1546" t="b">
        <v>1</v>
      </c>
    </row>
    <row r="1547" spans="1:2">
      <c r="A1547" s="93" t="s">
        <v>1140</v>
      </c>
      <c r="B1547" t="b">
        <v>1</v>
      </c>
    </row>
    <row r="1548" spans="1:2">
      <c r="A1548" s="93" t="s">
        <v>1141</v>
      </c>
      <c r="B1548" t="b">
        <v>1</v>
      </c>
    </row>
    <row r="1549" spans="1:2">
      <c r="A1549" s="93" t="s">
        <v>1142</v>
      </c>
      <c r="B1549" t="b">
        <v>1</v>
      </c>
    </row>
    <row r="1550" spans="1:2">
      <c r="A1550" s="93" t="s">
        <v>1143</v>
      </c>
      <c r="B1550" t="b">
        <v>1</v>
      </c>
    </row>
    <row r="1551" spans="1:2">
      <c r="A1551" s="93" t="s">
        <v>1144</v>
      </c>
      <c r="B1551" t="b">
        <v>1</v>
      </c>
    </row>
    <row r="1552" spans="1:2">
      <c r="A1552" s="93" t="s">
        <v>1145</v>
      </c>
      <c r="B1552" t="b">
        <v>1</v>
      </c>
    </row>
    <row r="1553" spans="1:2">
      <c r="A1553" s="93" t="s">
        <v>1146</v>
      </c>
      <c r="B1553" t="b">
        <v>1</v>
      </c>
    </row>
    <row r="1554" spans="1:2">
      <c r="A1554" s="93" t="s">
        <v>1147</v>
      </c>
      <c r="B1554" t="b">
        <v>1</v>
      </c>
    </row>
    <row r="1555" spans="1:2">
      <c r="A1555" s="93" t="s">
        <v>1148</v>
      </c>
      <c r="B1555" t="b">
        <v>1</v>
      </c>
    </row>
    <row r="1556" spans="1:2">
      <c r="A1556" s="93" t="s">
        <v>1149</v>
      </c>
      <c r="B1556" t="b">
        <v>1</v>
      </c>
    </row>
    <row r="1557" spans="1:2">
      <c r="A1557" s="93" t="s">
        <v>1150</v>
      </c>
      <c r="B1557" t="b">
        <v>1</v>
      </c>
    </row>
    <row r="1558" spans="1:2">
      <c r="A1558" s="93" t="s">
        <v>1151</v>
      </c>
      <c r="B1558" t="b">
        <v>1</v>
      </c>
    </row>
    <row r="1559" spans="1:2">
      <c r="A1559" s="93" t="s">
        <v>1152</v>
      </c>
      <c r="B1559" t="b">
        <v>1</v>
      </c>
    </row>
    <row r="1560" spans="1:2">
      <c r="A1560" s="93" t="s">
        <v>1153</v>
      </c>
      <c r="B1560" t="b">
        <v>1</v>
      </c>
    </row>
    <row r="1561" spans="1:2">
      <c r="A1561" s="93" t="s">
        <v>1154</v>
      </c>
      <c r="B1561" t="b">
        <v>1</v>
      </c>
    </row>
    <row r="1562" spans="1:2">
      <c r="A1562" s="93" t="s">
        <v>1155</v>
      </c>
      <c r="B1562" t="b">
        <v>1</v>
      </c>
    </row>
    <row r="1563" spans="1:2">
      <c r="A1563" s="93" t="s">
        <v>1156</v>
      </c>
      <c r="B1563" t="b">
        <v>1</v>
      </c>
    </row>
    <row r="1564" spans="1:2">
      <c r="A1564" s="93" t="s">
        <v>1157</v>
      </c>
      <c r="B1564" t="b">
        <v>1</v>
      </c>
    </row>
    <row r="1565" spans="1:2">
      <c r="A1565" s="93" t="s">
        <v>1158</v>
      </c>
      <c r="B1565" t="b">
        <v>1</v>
      </c>
    </row>
    <row r="1566" spans="1:2">
      <c r="A1566" s="93" t="s">
        <v>1159</v>
      </c>
      <c r="B1566" t="b">
        <v>1</v>
      </c>
    </row>
    <row r="1567" spans="1:2">
      <c r="A1567" s="93" t="s">
        <v>1160</v>
      </c>
      <c r="B1567" t="b">
        <v>1</v>
      </c>
    </row>
    <row r="1568" spans="1:2">
      <c r="A1568" s="93" t="s">
        <v>1161</v>
      </c>
      <c r="B1568" t="b">
        <v>1</v>
      </c>
    </row>
    <row r="1569" spans="1:2">
      <c r="A1569" s="93" t="s">
        <v>1162</v>
      </c>
      <c r="B1569" t="b">
        <v>1</v>
      </c>
    </row>
    <row r="1570" spans="1:2">
      <c r="A1570" s="93" t="s">
        <v>1163</v>
      </c>
      <c r="B1570" t="b">
        <v>1</v>
      </c>
    </row>
    <row r="1571" spans="1:2">
      <c r="A1571" s="93" t="s">
        <v>1164</v>
      </c>
      <c r="B1571" t="b">
        <v>1</v>
      </c>
    </row>
    <row r="1572" spans="1:2">
      <c r="A1572" s="93" t="s">
        <v>1165</v>
      </c>
      <c r="B1572" t="b">
        <v>1</v>
      </c>
    </row>
    <row r="1573" spans="1:2">
      <c r="A1573" s="93" t="s">
        <v>1166</v>
      </c>
      <c r="B1573" t="b">
        <v>1</v>
      </c>
    </row>
    <row r="1574" spans="1:2">
      <c r="A1574" s="93" t="s">
        <v>1167</v>
      </c>
      <c r="B1574" t="b">
        <v>1</v>
      </c>
    </row>
    <row r="1575" spans="1:2">
      <c r="A1575" s="93" t="s">
        <v>1168</v>
      </c>
      <c r="B1575" t="b">
        <v>1</v>
      </c>
    </row>
    <row r="1576" spans="1:2">
      <c r="A1576" s="93" t="s">
        <v>1169</v>
      </c>
      <c r="B1576" t="b">
        <v>1</v>
      </c>
    </row>
    <row r="1577" spans="1:2">
      <c r="A1577" s="93" t="s">
        <v>1170</v>
      </c>
      <c r="B1577" t="b">
        <v>1</v>
      </c>
    </row>
    <row r="1578" spans="1:2">
      <c r="A1578" s="93" t="s">
        <v>1171</v>
      </c>
      <c r="B1578" t="b">
        <v>1</v>
      </c>
    </row>
    <row r="1579" spans="1:2">
      <c r="A1579" s="93" t="s">
        <v>1172</v>
      </c>
      <c r="B1579" t="b">
        <v>1</v>
      </c>
    </row>
    <row r="1580" spans="1:2">
      <c r="A1580" s="93" t="s">
        <v>1173</v>
      </c>
      <c r="B1580" t="b">
        <v>1</v>
      </c>
    </row>
    <row r="1581" spans="1:2">
      <c r="A1581" s="93" t="s">
        <v>1174</v>
      </c>
      <c r="B1581" t="b">
        <v>1</v>
      </c>
    </row>
    <row r="1582" spans="1:2">
      <c r="A1582" s="93" t="s">
        <v>1175</v>
      </c>
      <c r="B1582" t="b">
        <v>1</v>
      </c>
    </row>
    <row r="1583" spans="1:2">
      <c r="A1583" s="93" t="s">
        <v>1176</v>
      </c>
      <c r="B1583" t="b">
        <v>1</v>
      </c>
    </row>
    <row r="1584" spans="1:2">
      <c r="A1584" s="93" t="s">
        <v>1177</v>
      </c>
      <c r="B1584" t="b">
        <v>1</v>
      </c>
    </row>
    <row r="1585" spans="1:2">
      <c r="A1585" s="93" t="s">
        <v>1178</v>
      </c>
      <c r="B1585" t="b">
        <v>1</v>
      </c>
    </row>
    <row r="1586" spans="1:2">
      <c r="A1586" s="93" t="s">
        <v>1179</v>
      </c>
      <c r="B1586" t="b">
        <v>1</v>
      </c>
    </row>
    <row r="1587" spans="1:2">
      <c r="A1587" s="93" t="s">
        <v>1180</v>
      </c>
      <c r="B1587" t="b">
        <v>1</v>
      </c>
    </row>
    <row r="1588" spans="1:2">
      <c r="A1588" s="93" t="s">
        <v>1181</v>
      </c>
      <c r="B1588" t="b">
        <v>1</v>
      </c>
    </row>
    <row r="1589" spans="1:2">
      <c r="A1589" s="93" t="s">
        <v>1182</v>
      </c>
      <c r="B1589" t="b">
        <v>1</v>
      </c>
    </row>
    <row r="1590" spans="1:2">
      <c r="A1590" s="93" t="s">
        <v>1183</v>
      </c>
      <c r="B1590" t="b">
        <v>1</v>
      </c>
    </row>
    <row r="1591" spans="1:2">
      <c r="A1591" s="93" t="s">
        <v>1184</v>
      </c>
      <c r="B1591" t="b">
        <v>1</v>
      </c>
    </row>
    <row r="1592" spans="1:2">
      <c r="A1592" s="93" t="s">
        <v>1185</v>
      </c>
      <c r="B1592" t="b">
        <v>1</v>
      </c>
    </row>
    <row r="1593" spans="1:2">
      <c r="A1593" s="93" t="s">
        <v>1186</v>
      </c>
      <c r="B1593" t="b">
        <v>1</v>
      </c>
    </row>
    <row r="1594" spans="1:2">
      <c r="A1594" s="93" t="s">
        <v>1187</v>
      </c>
      <c r="B1594" t="b">
        <v>1</v>
      </c>
    </row>
    <row r="1595" spans="1:2">
      <c r="A1595" s="93" t="s">
        <v>1188</v>
      </c>
      <c r="B1595" t="b">
        <v>1</v>
      </c>
    </row>
    <row r="1596" spans="1:2">
      <c r="A1596" s="93" t="s">
        <v>1189</v>
      </c>
      <c r="B1596" t="b">
        <v>1</v>
      </c>
    </row>
    <row r="1597" spans="1:2">
      <c r="A1597" s="93" t="s">
        <v>1190</v>
      </c>
      <c r="B1597" t="b">
        <v>1</v>
      </c>
    </row>
    <row r="1598" spans="1:2">
      <c r="A1598" s="93" t="s">
        <v>1191</v>
      </c>
      <c r="B1598" t="b">
        <v>1</v>
      </c>
    </row>
    <row r="1599" spans="1:2">
      <c r="A1599" s="93" t="s">
        <v>1192</v>
      </c>
      <c r="B1599" t="b">
        <v>1</v>
      </c>
    </row>
    <row r="1600" spans="1:2">
      <c r="A1600" s="93" t="s">
        <v>1193</v>
      </c>
      <c r="B1600" t="b">
        <v>1</v>
      </c>
    </row>
    <row r="1601" spans="1:2">
      <c r="A1601" s="93" t="s">
        <v>1194</v>
      </c>
      <c r="B1601" t="b">
        <v>1</v>
      </c>
    </row>
    <row r="1602" spans="1:2">
      <c r="A1602" s="93" t="s">
        <v>1195</v>
      </c>
      <c r="B1602" t="b">
        <v>1</v>
      </c>
    </row>
    <row r="1603" spans="1:2">
      <c r="A1603" s="93" t="s">
        <v>1196</v>
      </c>
      <c r="B1603" t="b">
        <v>1</v>
      </c>
    </row>
    <row r="1604" spans="1:2">
      <c r="A1604" s="93" t="s">
        <v>1197</v>
      </c>
      <c r="B1604" t="b">
        <v>1</v>
      </c>
    </row>
    <row r="1605" spans="1:2">
      <c r="A1605" s="93" t="s">
        <v>1198</v>
      </c>
      <c r="B1605" t="b">
        <v>1</v>
      </c>
    </row>
    <row r="1606" spans="1:2">
      <c r="A1606" s="93" t="s">
        <v>1199</v>
      </c>
      <c r="B1606" t="b">
        <v>1</v>
      </c>
    </row>
    <row r="1607" spans="1:2">
      <c r="A1607" s="93" t="s">
        <v>1200</v>
      </c>
      <c r="B1607" t="b">
        <v>1</v>
      </c>
    </row>
    <row r="1608" spans="1:2">
      <c r="A1608" s="93" t="s">
        <v>1201</v>
      </c>
      <c r="B1608" t="b">
        <v>1</v>
      </c>
    </row>
    <row r="1609" spans="1:2">
      <c r="A1609" s="93" t="s">
        <v>1670</v>
      </c>
      <c r="B1609" t="b">
        <v>1</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出荷依頼申込書</vt:lpstr>
      <vt:lpstr>国際送料金額表</vt:lpstr>
      <vt:lpstr>ODA</vt:lpstr>
      <vt:lpstr>出荷依頼申込書!Print_Area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ユーザー</dc:creator>
  <cp:lastModifiedBy>Hiroaki Numa</cp:lastModifiedBy>
  <cp:lastPrinted>2020-12-24T02:24:31Z</cp:lastPrinted>
  <dcterms:created xsi:type="dcterms:W3CDTF">2017-06-19T02:44:33Z</dcterms:created>
  <dcterms:modified xsi:type="dcterms:W3CDTF">2020-12-24T05:08:53Z</dcterms:modified>
</cp:coreProperties>
</file>